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https://mottmac.sharepoint.com/teams/pj-e1738/do/05 Deliverables/01 Monthly EM&amp;A Report/(73) Monthly EM&amp;A Report for Nov 2021/202111 Rev.1/202111 Appendix v1/working/"/>
    </mc:Choice>
  </mc:AlternateContent>
  <xr:revisionPtr revIDLastSave="155" documentId="13_ncr:1_{37B49996-CAB5-4BCB-9781-F589218C2238}" xr6:coauthVersionLast="46" xr6:coauthVersionMax="47" xr10:uidLastSave="{81C551DC-7412-42D9-89C1-6FB3DE876A2A}"/>
  <bookViews>
    <workbookView xWindow="28680" yWindow="-120" windowWidth="29040" windowHeight="15840" xr2:uid="{00000000-000D-0000-FFFF-FFFF00000000}"/>
  </bookViews>
  <sheets>
    <sheet name="All (with hide)" sheetId="1" r:id="rId1"/>
  </sheets>
  <definedNames>
    <definedName name="_xlnm.Print_Titles" localSheetId="0">'All (with hide)'!$1:$5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84" i="1" l="1"/>
  <c r="AI90" i="1" l="1"/>
  <c r="AE87" i="1" l="1"/>
  <c r="W87" i="1"/>
  <c r="T87" i="1"/>
  <c r="S82" i="1"/>
  <c r="AD87" i="1"/>
  <c r="AK80" i="1"/>
  <c r="AJ80" i="1"/>
  <c r="S78" i="1" l="1"/>
  <c r="B78" i="1" l="1"/>
  <c r="B77" i="1" l="1"/>
  <c r="B76" i="1" l="1"/>
  <c r="AV75" i="1" l="1"/>
  <c r="X87" i="1" l="1"/>
  <c r="X88" i="1" s="1"/>
  <c r="V87" i="1"/>
  <c r="V88" i="1" s="1"/>
  <c r="U87" i="1"/>
  <c r="U88" i="1" s="1"/>
  <c r="T88" i="1"/>
  <c r="F87" i="1"/>
  <c r="F88" i="1" s="1"/>
  <c r="E87" i="1"/>
  <c r="E88" i="1" s="1"/>
  <c r="D87" i="1"/>
  <c r="D88" i="1" s="1"/>
  <c r="C87" i="1"/>
  <c r="C88" i="1" s="1"/>
  <c r="AQ75" i="1"/>
  <c r="AN75" i="1"/>
  <c r="AJ75" i="1"/>
  <c r="B67" i="1"/>
  <c r="B72" i="1"/>
  <c r="S75" i="1"/>
  <c r="AK75" i="1"/>
  <c r="AV86" i="1"/>
  <c r="AU86" i="1"/>
  <c r="AT86" i="1"/>
  <c r="AS86" i="1"/>
  <c r="AR86" i="1"/>
  <c r="AQ86" i="1"/>
  <c r="AP86" i="1"/>
  <c r="AO86" i="1"/>
  <c r="AN86" i="1"/>
  <c r="AJ86" i="1" s="1"/>
  <c r="AM86" i="1"/>
  <c r="AL86" i="1"/>
  <c r="AK86" i="1"/>
  <c r="AV85" i="1"/>
  <c r="AU85" i="1"/>
  <c r="AT85" i="1"/>
  <c r="AS85" i="1"/>
  <c r="AR85" i="1"/>
  <c r="AR87" i="1" s="1"/>
  <c r="AQ85" i="1"/>
  <c r="AP85" i="1"/>
  <c r="AO85" i="1"/>
  <c r="AN85" i="1"/>
  <c r="AM85" i="1"/>
  <c r="AL85" i="1"/>
  <c r="AK85" i="1"/>
  <c r="AV84" i="1"/>
  <c r="AU84" i="1"/>
  <c r="AT84" i="1"/>
  <c r="AS84" i="1"/>
  <c r="AR84" i="1"/>
  <c r="AQ84" i="1"/>
  <c r="AP84" i="1"/>
  <c r="AO84" i="1"/>
  <c r="AM84" i="1"/>
  <c r="AJ84" i="1" s="1"/>
  <c r="AL84" i="1"/>
  <c r="AK84" i="1"/>
  <c r="AV83" i="1"/>
  <c r="AU83" i="1"/>
  <c r="AT83" i="1"/>
  <c r="AS83" i="1"/>
  <c r="AR83" i="1"/>
  <c r="AQ83" i="1"/>
  <c r="AP83" i="1"/>
  <c r="AO83" i="1"/>
  <c r="AJ83" i="1" s="1"/>
  <c r="AN83" i="1"/>
  <c r="AM83" i="1"/>
  <c r="AL83" i="1"/>
  <c r="AK83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V80" i="1"/>
  <c r="AU80" i="1"/>
  <c r="AT80" i="1"/>
  <c r="AS80" i="1"/>
  <c r="AR80" i="1"/>
  <c r="AQ80" i="1"/>
  <c r="AP80" i="1"/>
  <c r="AO80" i="1"/>
  <c r="AN80" i="1"/>
  <c r="AM80" i="1"/>
  <c r="AL80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U75" i="1"/>
  <c r="AT75" i="1"/>
  <c r="AS75" i="1"/>
  <c r="AR75" i="1"/>
  <c r="AP75" i="1"/>
  <c r="AO75" i="1"/>
  <c r="AM75" i="1"/>
  <c r="AL75" i="1"/>
  <c r="AE88" i="1"/>
  <c r="AD88" i="1"/>
  <c r="AC87" i="1"/>
  <c r="AC88" i="1" s="1"/>
  <c r="AB87" i="1"/>
  <c r="AB88" i="1" s="1"/>
  <c r="AA87" i="1"/>
  <c r="AA88" i="1" s="1"/>
  <c r="Z87" i="1"/>
  <c r="Z88" i="1" s="1"/>
  <c r="Y87" i="1"/>
  <c r="Y88" i="1" s="1"/>
  <c r="W88" i="1"/>
  <c r="S86" i="1"/>
  <c r="S85" i="1"/>
  <c r="S84" i="1"/>
  <c r="S83" i="1"/>
  <c r="S81" i="1"/>
  <c r="S80" i="1"/>
  <c r="S79" i="1"/>
  <c r="S77" i="1"/>
  <c r="S76" i="1"/>
  <c r="N87" i="1"/>
  <c r="N88" i="1" s="1"/>
  <c r="M87" i="1"/>
  <c r="M88" i="1" s="1"/>
  <c r="L87" i="1"/>
  <c r="L88" i="1" s="1"/>
  <c r="K87" i="1"/>
  <c r="K88" i="1" s="1"/>
  <c r="J87" i="1"/>
  <c r="J88" i="1" s="1"/>
  <c r="I87" i="1"/>
  <c r="I88" i="1" s="1"/>
  <c r="H87" i="1"/>
  <c r="H88" i="1" s="1"/>
  <c r="G87" i="1"/>
  <c r="G88" i="1" s="1"/>
  <c r="B86" i="1"/>
  <c r="B85" i="1"/>
  <c r="B84" i="1"/>
  <c r="B83" i="1"/>
  <c r="B82" i="1"/>
  <c r="B81" i="1"/>
  <c r="B80" i="1"/>
  <c r="B79" i="1"/>
  <c r="B75" i="1"/>
  <c r="S61" i="1"/>
  <c r="S62" i="1"/>
  <c r="S63" i="1"/>
  <c r="S64" i="1"/>
  <c r="S65" i="1"/>
  <c r="S66" i="1"/>
  <c r="S73" i="1"/>
  <c r="S67" i="1"/>
  <c r="S68" i="1"/>
  <c r="S69" i="1"/>
  <c r="S70" i="1"/>
  <c r="S71" i="1"/>
  <c r="S72" i="1"/>
  <c r="T73" i="1"/>
  <c r="U73" i="1"/>
  <c r="V73" i="1"/>
  <c r="W73" i="1"/>
  <c r="X73" i="1"/>
  <c r="Y73" i="1"/>
  <c r="Z73" i="1"/>
  <c r="AA73" i="1"/>
  <c r="AB73" i="1"/>
  <c r="AC73" i="1"/>
  <c r="AD73" i="1"/>
  <c r="AE73" i="1"/>
  <c r="AK61" i="1"/>
  <c r="AL61" i="1"/>
  <c r="AM61" i="1"/>
  <c r="AN61" i="1"/>
  <c r="AO61" i="1"/>
  <c r="AP61" i="1"/>
  <c r="AP73" i="1"/>
  <c r="AQ61" i="1"/>
  <c r="AR61" i="1"/>
  <c r="AS61" i="1"/>
  <c r="AT61" i="1"/>
  <c r="AU61" i="1"/>
  <c r="AV61" i="1"/>
  <c r="AK62" i="1"/>
  <c r="AL62" i="1"/>
  <c r="AM62" i="1"/>
  <c r="AN62" i="1"/>
  <c r="AO62" i="1"/>
  <c r="AP62" i="1"/>
  <c r="AQ62" i="1"/>
  <c r="AR62" i="1"/>
  <c r="AS62" i="1"/>
  <c r="AT62" i="1"/>
  <c r="AT73" i="1"/>
  <c r="AU62" i="1"/>
  <c r="AV62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K67" i="1"/>
  <c r="AL67" i="1"/>
  <c r="AM67" i="1"/>
  <c r="AO67" i="1"/>
  <c r="AP67" i="1"/>
  <c r="AQ67" i="1"/>
  <c r="AR67" i="1"/>
  <c r="AS67" i="1"/>
  <c r="AT67" i="1"/>
  <c r="AU67" i="1"/>
  <c r="AV67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K71" i="1"/>
  <c r="AJ71" i="1"/>
  <c r="AL71" i="1"/>
  <c r="AM71" i="1"/>
  <c r="AN71" i="1"/>
  <c r="AO71" i="1"/>
  <c r="AP71" i="1"/>
  <c r="AQ71" i="1"/>
  <c r="AR71" i="1"/>
  <c r="AS71" i="1"/>
  <c r="AT71" i="1"/>
  <c r="AU71" i="1"/>
  <c r="AV71" i="1"/>
  <c r="AK72" i="1"/>
  <c r="AL72" i="1"/>
  <c r="AM72" i="1"/>
  <c r="AN72" i="1"/>
  <c r="AO72" i="1"/>
  <c r="AP72" i="1"/>
  <c r="AQ72" i="1"/>
  <c r="AQ73" i="1"/>
  <c r="AR72" i="1"/>
  <c r="AS72" i="1"/>
  <c r="AT72" i="1"/>
  <c r="AU72" i="1"/>
  <c r="AV72" i="1"/>
  <c r="AL73" i="1"/>
  <c r="AJ66" i="1"/>
  <c r="AJ64" i="1"/>
  <c r="AS73" i="1"/>
  <c r="AK73" i="1"/>
  <c r="AO73" i="1"/>
  <c r="AJ70" i="1"/>
  <c r="AR73" i="1"/>
  <c r="AJ69" i="1"/>
  <c r="AU73" i="1"/>
  <c r="AM73" i="1"/>
  <c r="AJ61" i="1"/>
  <c r="AJ72" i="1"/>
  <c r="AJ68" i="1"/>
  <c r="AJ65" i="1"/>
  <c r="AJ63" i="1"/>
  <c r="AJ62" i="1"/>
  <c r="J73" i="1"/>
  <c r="B71" i="1"/>
  <c r="N73" i="1"/>
  <c r="M73" i="1"/>
  <c r="L73" i="1"/>
  <c r="K73" i="1"/>
  <c r="I73" i="1"/>
  <c r="H73" i="1"/>
  <c r="G73" i="1"/>
  <c r="E73" i="1"/>
  <c r="D73" i="1"/>
  <c r="C73" i="1"/>
  <c r="B70" i="1"/>
  <c r="B69" i="1"/>
  <c r="B68" i="1"/>
  <c r="F67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V9" i="1"/>
  <c r="AU9" i="1"/>
  <c r="AT9" i="1"/>
  <c r="AS9" i="1"/>
  <c r="AR9" i="1"/>
  <c r="AQ9" i="1"/>
  <c r="AP9" i="1"/>
  <c r="AO9" i="1"/>
  <c r="AN9" i="1"/>
  <c r="AM9" i="1"/>
  <c r="AL9" i="1"/>
  <c r="AK9" i="1"/>
  <c r="AV8" i="1"/>
  <c r="AU8" i="1"/>
  <c r="AT8" i="1"/>
  <c r="AS8" i="1"/>
  <c r="AR8" i="1"/>
  <c r="AQ8" i="1"/>
  <c r="AP8" i="1"/>
  <c r="AO8" i="1"/>
  <c r="AN8" i="1"/>
  <c r="AM8" i="1"/>
  <c r="AL8" i="1"/>
  <c r="AK8" i="1"/>
  <c r="AV7" i="1"/>
  <c r="AU7" i="1"/>
  <c r="AT7" i="1"/>
  <c r="AS7" i="1"/>
  <c r="AR7" i="1"/>
  <c r="AQ7" i="1"/>
  <c r="AP7" i="1"/>
  <c r="AO7" i="1"/>
  <c r="AN7" i="1"/>
  <c r="AM7" i="1"/>
  <c r="AL7" i="1"/>
  <c r="AK7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V47" i="1"/>
  <c r="AU47" i="1"/>
  <c r="AT47" i="1"/>
  <c r="AS47" i="1"/>
  <c r="AR47" i="1"/>
  <c r="AQ47" i="1"/>
  <c r="AQ59" i="1"/>
  <c r="AP47" i="1"/>
  <c r="AO47" i="1"/>
  <c r="AN47" i="1"/>
  <c r="AM47" i="1"/>
  <c r="AL47" i="1"/>
  <c r="AL59" i="1"/>
  <c r="AK47" i="1"/>
  <c r="B66" i="1"/>
  <c r="B65" i="1"/>
  <c r="AE59" i="1"/>
  <c r="AD59" i="1"/>
  <c r="AC59" i="1"/>
  <c r="AB59" i="1"/>
  <c r="AA59" i="1"/>
  <c r="Z59" i="1"/>
  <c r="Y59" i="1"/>
  <c r="X59" i="1"/>
  <c r="W59" i="1"/>
  <c r="V59" i="1"/>
  <c r="U59" i="1"/>
  <c r="T59" i="1"/>
  <c r="S58" i="1"/>
  <c r="S57" i="1"/>
  <c r="S56" i="1"/>
  <c r="S55" i="1"/>
  <c r="S54" i="1"/>
  <c r="S53" i="1"/>
  <c r="S52" i="1"/>
  <c r="S51" i="1"/>
  <c r="S50" i="1"/>
  <c r="S49" i="1"/>
  <c r="S48" i="1"/>
  <c r="S47" i="1"/>
  <c r="AE45" i="1"/>
  <c r="AD45" i="1"/>
  <c r="AC45" i="1"/>
  <c r="AB45" i="1"/>
  <c r="AA45" i="1"/>
  <c r="Z45" i="1"/>
  <c r="Y45" i="1"/>
  <c r="X45" i="1"/>
  <c r="W45" i="1"/>
  <c r="V45" i="1"/>
  <c r="U45" i="1"/>
  <c r="T45" i="1"/>
  <c r="S44" i="1"/>
  <c r="S43" i="1"/>
  <c r="S42" i="1"/>
  <c r="S41" i="1"/>
  <c r="S40" i="1"/>
  <c r="S39" i="1"/>
  <c r="S38" i="1"/>
  <c r="S37" i="1"/>
  <c r="S36" i="1"/>
  <c r="S35" i="1"/>
  <c r="S34" i="1"/>
  <c r="S33" i="1"/>
  <c r="AE31" i="1"/>
  <c r="AD31" i="1"/>
  <c r="AC31" i="1"/>
  <c r="AB31" i="1"/>
  <c r="AA31" i="1"/>
  <c r="Z31" i="1"/>
  <c r="Y31" i="1"/>
  <c r="X31" i="1"/>
  <c r="W31" i="1"/>
  <c r="V31" i="1"/>
  <c r="U31" i="1"/>
  <c r="T31" i="1"/>
  <c r="S30" i="1"/>
  <c r="S29" i="1"/>
  <c r="S28" i="1"/>
  <c r="S27" i="1"/>
  <c r="S26" i="1"/>
  <c r="S25" i="1"/>
  <c r="S24" i="1"/>
  <c r="S23" i="1"/>
  <c r="S22" i="1"/>
  <c r="S21" i="1"/>
  <c r="S20" i="1"/>
  <c r="S19" i="1"/>
  <c r="AE17" i="1"/>
  <c r="AD17" i="1"/>
  <c r="AC17" i="1"/>
  <c r="AB17" i="1"/>
  <c r="AA17" i="1"/>
  <c r="Z17" i="1"/>
  <c r="Y17" i="1"/>
  <c r="X17" i="1"/>
  <c r="W17" i="1"/>
  <c r="V17" i="1"/>
  <c r="U17" i="1"/>
  <c r="T17" i="1"/>
  <c r="S16" i="1"/>
  <c r="S15" i="1"/>
  <c r="S14" i="1"/>
  <c r="S13" i="1"/>
  <c r="S12" i="1"/>
  <c r="S11" i="1"/>
  <c r="S10" i="1"/>
  <c r="S9" i="1"/>
  <c r="S8" i="1"/>
  <c r="S7" i="1"/>
  <c r="B63" i="1"/>
  <c r="B62" i="1"/>
  <c r="B64" i="1"/>
  <c r="B61" i="1"/>
  <c r="D17" i="1"/>
  <c r="C17" i="1"/>
  <c r="B8" i="1"/>
  <c r="B9" i="1"/>
  <c r="B10" i="1"/>
  <c r="B11" i="1"/>
  <c r="B12" i="1"/>
  <c r="B13" i="1"/>
  <c r="B14" i="1"/>
  <c r="B15" i="1"/>
  <c r="B47" i="1"/>
  <c r="B48" i="1"/>
  <c r="B49" i="1"/>
  <c r="B50" i="1"/>
  <c r="B51" i="1"/>
  <c r="B52" i="1"/>
  <c r="B53" i="1"/>
  <c r="B54" i="1"/>
  <c r="B55" i="1"/>
  <c r="B58" i="1"/>
  <c r="N17" i="1"/>
  <c r="G17" i="1"/>
  <c r="F17" i="1"/>
  <c r="N59" i="1"/>
  <c r="M59" i="1"/>
  <c r="L59" i="1"/>
  <c r="K59" i="1"/>
  <c r="J59" i="1"/>
  <c r="I59" i="1"/>
  <c r="H59" i="1"/>
  <c r="G59" i="1"/>
  <c r="F59" i="1"/>
  <c r="E59" i="1"/>
  <c r="D59" i="1"/>
  <c r="C59" i="1"/>
  <c r="B57" i="1"/>
  <c r="B56" i="1"/>
  <c r="K45" i="1"/>
  <c r="B7" i="1"/>
  <c r="B44" i="1"/>
  <c r="B43" i="1"/>
  <c r="B30" i="1"/>
  <c r="B39" i="1"/>
  <c r="B16" i="1"/>
  <c r="E45" i="1"/>
  <c r="N45" i="1"/>
  <c r="D45" i="1"/>
  <c r="C45" i="1"/>
  <c r="M45" i="1"/>
  <c r="L45" i="1"/>
  <c r="J45" i="1"/>
  <c r="I45" i="1"/>
  <c r="H45" i="1"/>
  <c r="G45" i="1"/>
  <c r="F45" i="1"/>
  <c r="B42" i="1"/>
  <c r="B41" i="1"/>
  <c r="B40" i="1"/>
  <c r="B19" i="1"/>
  <c r="B20" i="1"/>
  <c r="B21" i="1"/>
  <c r="B22" i="1"/>
  <c r="B23" i="1"/>
  <c r="B24" i="1"/>
  <c r="B25" i="1"/>
  <c r="B26" i="1"/>
  <c r="B27" i="1"/>
  <c r="B28" i="1"/>
  <c r="B29" i="1"/>
  <c r="B33" i="1"/>
  <c r="B34" i="1"/>
  <c r="B35" i="1"/>
  <c r="B36" i="1"/>
  <c r="B37" i="1"/>
  <c r="B38" i="1"/>
  <c r="C31" i="1"/>
  <c r="D31" i="1"/>
  <c r="E31" i="1"/>
  <c r="F31" i="1"/>
  <c r="G31" i="1"/>
  <c r="H31" i="1"/>
  <c r="I31" i="1"/>
  <c r="J31" i="1"/>
  <c r="K31" i="1"/>
  <c r="L31" i="1"/>
  <c r="M31" i="1"/>
  <c r="N31" i="1"/>
  <c r="J17" i="1"/>
  <c r="M17" i="1"/>
  <c r="I17" i="1"/>
  <c r="E17" i="1"/>
  <c r="H17" i="1"/>
  <c r="K17" i="1"/>
  <c r="L17" i="1"/>
  <c r="AJ39" i="1"/>
  <c r="AJ42" i="1"/>
  <c r="AJ19" i="1"/>
  <c r="AS31" i="1"/>
  <c r="AO31" i="1"/>
  <c r="AJ21" i="1"/>
  <c r="AJ9" i="1"/>
  <c r="B73" i="1"/>
  <c r="AN67" i="1"/>
  <c r="S17" i="1"/>
  <c r="AR45" i="1"/>
  <c r="AJ49" i="1"/>
  <c r="AJ25" i="1"/>
  <c r="AJ23" i="1"/>
  <c r="AU17" i="1"/>
  <c r="AK31" i="1"/>
  <c r="AJ51" i="1"/>
  <c r="AJ56" i="1"/>
  <c r="AJ58" i="1"/>
  <c r="AK45" i="1"/>
  <c r="AJ24" i="1"/>
  <c r="AJ50" i="1"/>
  <c r="AT45" i="1"/>
  <c r="AT17" i="1"/>
  <c r="B31" i="1"/>
  <c r="AU31" i="1"/>
  <c r="AJ28" i="1"/>
  <c r="AQ17" i="1"/>
  <c r="B59" i="1"/>
  <c r="AK59" i="1"/>
  <c r="AR59" i="1"/>
  <c r="AV59" i="1"/>
  <c r="AJ52" i="1"/>
  <c r="AP45" i="1"/>
  <c r="AO45" i="1"/>
  <c r="AJ36" i="1"/>
  <c r="AJ43" i="1"/>
  <c r="AL31" i="1"/>
  <c r="AJ12" i="1"/>
  <c r="AJ14" i="1"/>
  <c r="AJ16" i="1"/>
  <c r="AQ45" i="1"/>
  <c r="AM45" i="1"/>
  <c r="AJ38" i="1"/>
  <c r="AQ31" i="1"/>
  <c r="AJ27" i="1"/>
  <c r="AJ29" i="1"/>
  <c r="AK17" i="1"/>
  <c r="AS17" i="1"/>
  <c r="AN17" i="1"/>
  <c r="AJ34" i="1"/>
  <c r="AU45" i="1"/>
  <c r="AN31" i="1"/>
  <c r="AV31" i="1"/>
  <c r="AR31" i="1"/>
  <c r="F73" i="1"/>
  <c r="AU59" i="1"/>
  <c r="AM59" i="1"/>
  <c r="AT59" i="1"/>
  <c r="AJ54" i="1"/>
  <c r="AJ55" i="1"/>
  <c r="AJ57" i="1"/>
  <c r="AS45" i="1"/>
  <c r="AJ40" i="1"/>
  <c r="AJ44" i="1"/>
  <c r="AJ20" i="1"/>
  <c r="AM17" i="1"/>
  <c r="AJ10" i="1"/>
  <c r="AV17" i="1"/>
  <c r="AR17" i="1"/>
  <c r="B17" i="1"/>
  <c r="AL45" i="1"/>
  <c r="AJ35" i="1"/>
  <c r="AP31" i="1"/>
  <c r="AJ22" i="1"/>
  <c r="AO17" i="1"/>
  <c r="AJ11" i="1"/>
  <c r="AJ13" i="1"/>
  <c r="AJ15" i="1"/>
  <c r="B45" i="1"/>
  <c r="S31" i="1"/>
  <c r="S45" i="1"/>
  <c r="AO59" i="1"/>
  <c r="AJ48" i="1"/>
  <c r="AS59" i="1"/>
  <c r="AN59" i="1"/>
  <c r="AJ53" i="1"/>
  <c r="AT31" i="1"/>
  <c r="AJ26" i="1"/>
  <c r="AP17" i="1"/>
  <c r="AL17" i="1"/>
  <c r="S59" i="1"/>
  <c r="AP59" i="1"/>
  <c r="AN45" i="1"/>
  <c r="AV45" i="1"/>
  <c r="AJ37" i="1"/>
  <c r="AJ41" i="1"/>
  <c r="AJ30" i="1"/>
  <c r="AJ8" i="1"/>
  <c r="AM31" i="1"/>
  <c r="AJ7" i="1"/>
  <c r="AJ47" i="1"/>
  <c r="AJ33" i="1"/>
  <c r="AJ67" i="1"/>
  <c r="AJ73" i="1"/>
  <c r="AN73" i="1"/>
  <c r="AJ45" i="1"/>
  <c r="AJ31" i="1"/>
  <c r="AJ59" i="1"/>
  <c r="AJ17" i="1"/>
  <c r="AN87" i="1" l="1"/>
  <c r="AV87" i="1"/>
  <c r="AO87" i="1"/>
  <c r="AQ87" i="1"/>
  <c r="AQ88" i="1" s="1"/>
  <c r="AJ85" i="1"/>
  <c r="AJ87" i="1" s="1"/>
  <c r="S87" i="1"/>
  <c r="S88" i="1"/>
  <c r="AR88" i="1"/>
  <c r="AJ82" i="1"/>
  <c r="AV88" i="1"/>
  <c r="AJ81" i="1"/>
  <c r="AK87" i="1"/>
  <c r="AK88" i="1" s="1"/>
  <c r="B87" i="1"/>
  <c r="AJ79" i="1"/>
  <c r="AU87" i="1"/>
  <c r="AU88" i="1" s="1"/>
  <c r="AS87" i="1"/>
  <c r="AS88" i="1" s="1"/>
  <c r="AJ78" i="1"/>
  <c r="AM87" i="1"/>
  <c r="AM88" i="1" s="1"/>
  <c r="AL87" i="1"/>
  <c r="AL88" i="1" s="1"/>
  <c r="AT87" i="1"/>
  <c r="AT88" i="1" s="1"/>
  <c r="AO88" i="1"/>
  <c r="AJ77" i="1"/>
  <c r="AN88" i="1"/>
  <c r="B88" i="1"/>
  <c r="AP87" i="1"/>
  <c r="AP88" i="1" s="1"/>
  <c r="AJ76" i="1"/>
  <c r="AV73" i="1"/>
  <c r="AJ88" i="1" l="1"/>
</calcChain>
</file>

<file path=xl/sharedStrings.xml><?xml version="1.0" encoding="utf-8"?>
<sst xmlns="http://schemas.openxmlformats.org/spreadsheetml/2006/main" count="326" uniqueCount="44">
  <si>
    <t>Table I-1: Monthly Waste Flow Table for L1</t>
  </si>
  <si>
    <t>Table I-2: Monthly Waste Flow Table for L2</t>
  </si>
  <si>
    <t>Table I-1: Monthly Waste Flow Table for Lyric Theatre Complex</t>
  </si>
  <si>
    <t>Month</t>
  </si>
  <si>
    <t xml:space="preserve">Actual Quantities of Inert C&amp;D Materials Generated Monthly </t>
  </si>
  <si>
    <t xml:space="preserve">Actual Quantities of C&amp;D Wastes Generated Monthly </t>
  </si>
  <si>
    <t>Total Quantity Generated</t>
  </si>
  <si>
    <t>Hard Rocks and Large Broken Concrete</t>
  </si>
  <si>
    <t>Reused in the Contract</t>
  </si>
  <si>
    <t>Reused in other Projects</t>
  </si>
  <si>
    <t>Disposed as Public Fill</t>
  </si>
  <si>
    <t>Disposed to Sorting Facilty</t>
  </si>
  <si>
    <t>Imported Fill</t>
  </si>
  <si>
    <t>Metals</t>
  </si>
  <si>
    <t xml:space="preserve">Paper/ Cardboard Packaging </t>
  </si>
  <si>
    <t>Plastics</t>
  </si>
  <si>
    <t>Wood/ Timber</t>
  </si>
  <si>
    <t>Chemical Waste</t>
  </si>
  <si>
    <t>Others, e.g. General Refuse</t>
  </si>
  <si>
    <r>
      <t>(in tonnes</t>
    </r>
    <r>
      <rPr>
        <sz val="10"/>
        <color indexed="8"/>
        <rFont val="Arial"/>
        <family val="2"/>
        <charset val="204"/>
      </rPr>
      <t>)</t>
    </r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</si>
  <si>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</si>
  <si>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</si>
  <si>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</si>
  <si>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</si>
  <si>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</si>
  <si>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</si>
  <si>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</si>
  <si>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</si>
  <si>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</si>
  <si>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</si>
  <si>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Sub-total (2016)</t>
  </si>
  <si>
    <t>Jan</t>
  </si>
  <si>
    <t>Feb</t>
  </si>
  <si>
    <t>Sub-total (2017)</t>
  </si>
  <si>
    <t>Sub-total (2018)</t>
  </si>
  <si>
    <t>Sub-total (2019)</t>
  </si>
  <si>
    <t>Sub-total (2020)</t>
  </si>
  <si>
    <t>Sub-total (2021)</t>
  </si>
  <si>
    <t>Total</t>
  </si>
  <si>
    <t xml:space="preserve">Note: 
- 788.71 tonnes and 88.62 tonnes of inert C&amp;D material were disposed of as public fill to Tseung Kwan O Area 137 Public Fill and Tuen Mun Area 38 Public Fill respectively in the reporting month.
</t>
  </si>
  <si>
    <t xml:space="preserve">Construction works for the Lyric Theatre Complex foundation were commenced on March 2016 and completed on January 2018. </t>
  </si>
  <si>
    <t>Construction works for the L1 Contract were commenced on January 2018.</t>
  </si>
  <si>
    <t>Construction works for the L2 Contract were commenced on January 2020.</t>
  </si>
  <si>
    <t>Note:
-  149.3 tonnes, 0.0 tonne and 54.5 tonnes of inert C&amp;D materials were disposed of as public fill to Tseung Kwan O Area 137 Public Fill, Tuen Mun Area 38 Public Fill and Chai Wan Public Fill Barging Point respectively in the reporting month.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</si>
</sst>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4"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  <font>
      <sz val="11"/>
      <color theme="1"/>
      <name val="Calibri"/>
      <family val="1"/>
      <charset val="136"/>
      <scheme val="minor"/>
    </font>
    <font>
      <b/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3" tint="0.39997558519241921"/>
      <name val="Arial"/>
      <family val="2"/>
      <charset val="204"/>
    </font>
    <font>
      <sz val="10"/>
      <color theme="8"/>
      <name val="Arial"/>
      <family val="2"/>
      <charset val="204"/>
    </font>
    <font>
      <b/>
      <sz val="10"/>
      <color theme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</cellStyleXfs>
  <cellXfs count="49">
    <xf numFmtId="0" fontId="0" fillId="0" borderId="0" xfId="0"/>
    <xf numFmtId="0" fontId="10" fillId="0" borderId="3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2" fontId="0" fillId="0" borderId="0" xfId="0" applyNumberFormat="1"/>
    <xf numFmtId="164" fontId="7" fillId="0" borderId="1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164" fontId="4" fillId="0" borderId="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5" fillId="3" borderId="0" xfId="0" applyNumberFormat="1" applyFont="1" applyFill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164" fontId="4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3" fillId="0" borderId="3" xfId="0" applyFont="1" applyBorder="1" applyAlignment="1">
      <alignment horizontal="center" vertical="center" wrapText="1"/>
    </xf>
    <xf numFmtId="0" fontId="0" fillId="5" borderId="0" xfId="0" applyFill="1"/>
    <xf numFmtId="0" fontId="9" fillId="5" borderId="0" xfId="0" applyFont="1" applyFill="1"/>
    <xf numFmtId="2" fontId="0" fillId="5" borderId="0" xfId="0" applyNumberFormat="1" applyFill="1"/>
    <xf numFmtId="164" fontId="0" fillId="5" borderId="0" xfId="0" applyNumberFormat="1" applyFill="1"/>
    <xf numFmtId="0" fontId="3" fillId="5" borderId="0" xfId="0" applyFont="1" applyFill="1"/>
    <xf numFmtId="0" fontId="4" fillId="5" borderId="0" xfId="0" applyFont="1" applyFill="1"/>
    <xf numFmtId="0" fontId="0" fillId="6" borderId="0" xfId="0" applyFill="1"/>
    <xf numFmtId="0" fontId="9" fillId="6" borderId="0" xfId="0" applyFont="1" applyFill="1"/>
    <xf numFmtId="0" fontId="3" fillId="6" borderId="0" xfId="0" applyFont="1" applyFill="1"/>
    <xf numFmtId="0" fontId="4" fillId="6" borderId="0" xfId="0" applyFont="1" applyFill="1"/>
    <xf numFmtId="0" fontId="8" fillId="6" borderId="0" xfId="0" applyFont="1" applyFill="1"/>
    <xf numFmtId="0" fontId="8" fillId="5" borderId="0" xfId="0" applyFont="1" applyFill="1"/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3" xfId="1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1" fontId="5" fillId="0" borderId="3" xfId="0" applyNumberFormat="1" applyFont="1" applyBorder="1" applyAlignment="1">
      <alignment horizontal="left"/>
    </xf>
    <xf numFmtId="1" fontId="13" fillId="0" borderId="3" xfId="0" applyNumberFormat="1" applyFont="1" applyBorder="1" applyAlignment="1">
      <alignment horizontal="left"/>
    </xf>
    <xf numFmtId="1" fontId="8" fillId="0" borderId="6" xfId="0" applyNumberFormat="1" applyFont="1" applyBorder="1" applyAlignment="1">
      <alignment horizontal="left"/>
    </xf>
    <xf numFmtId="1" fontId="8" fillId="0" borderId="7" xfId="0" applyNumberFormat="1" applyFont="1" applyBorder="1" applyAlignment="1">
      <alignment horizontal="left"/>
    </xf>
    <xf numFmtId="1" fontId="8" fillId="0" borderId="8" xfId="0" applyNumberFormat="1" applyFont="1" applyBorder="1" applyAlignment="1">
      <alignment horizontal="left"/>
    </xf>
  </cellXfs>
  <cellStyles count="4">
    <cellStyle name="Comma" xfId="1" builtinId="3"/>
    <cellStyle name="Comma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94"/>
  <sheetViews>
    <sheetView tabSelected="1" view="pageBreakPreview" topLeftCell="Q1" zoomScale="115" zoomScaleNormal="100" zoomScaleSheetLayoutView="115" workbookViewId="0">
      <pane ySplit="5" topLeftCell="A72" activePane="bottomLeft" state="frozen"/>
      <selection pane="bottomLeft" activeCell="S92" sqref="S92"/>
    </sheetView>
  </sheetViews>
  <sheetFormatPr defaultColWidth="10.85546875" defaultRowHeight="12.75"/>
  <cols>
    <col min="1" max="15" width="10.85546875" hidden="1" customWidth="1"/>
    <col min="16" max="16" width="10.85546875" style="24" hidden="1" customWidth="1"/>
    <col min="17" max="32" width="10.85546875" customWidth="1"/>
    <col min="33" max="33" width="10.85546875" style="30" customWidth="1"/>
    <col min="34" max="34" width="10.85546875" customWidth="1"/>
  </cols>
  <sheetData>
    <row r="1" spans="1:48">
      <c r="A1" s="35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R1" s="34" t="s">
        <v>1</v>
      </c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I1" s="12" t="s">
        <v>2</v>
      </c>
    </row>
    <row r="3" spans="1:48" ht="12.75" customHeight="1">
      <c r="A3" s="41" t="s">
        <v>3</v>
      </c>
      <c r="B3" s="41" t="s">
        <v>4</v>
      </c>
      <c r="C3" s="41"/>
      <c r="D3" s="41"/>
      <c r="E3" s="41"/>
      <c r="F3" s="41"/>
      <c r="G3" s="41"/>
      <c r="H3" s="41"/>
      <c r="I3" s="41" t="s">
        <v>5</v>
      </c>
      <c r="J3" s="41"/>
      <c r="K3" s="41"/>
      <c r="L3" s="41"/>
      <c r="M3" s="41"/>
      <c r="N3" s="41"/>
      <c r="R3" s="41" t="s">
        <v>3</v>
      </c>
      <c r="S3" s="41" t="s">
        <v>4</v>
      </c>
      <c r="T3" s="41"/>
      <c r="U3" s="41"/>
      <c r="V3" s="41"/>
      <c r="W3" s="41"/>
      <c r="X3" s="41"/>
      <c r="Y3" s="41"/>
      <c r="Z3" s="41" t="s">
        <v>5</v>
      </c>
      <c r="AA3" s="41"/>
      <c r="AB3" s="41"/>
      <c r="AC3" s="41"/>
      <c r="AD3" s="41"/>
      <c r="AE3" s="41"/>
      <c r="AI3" s="41" t="s">
        <v>3</v>
      </c>
      <c r="AJ3" s="41" t="s">
        <v>4</v>
      </c>
      <c r="AK3" s="41"/>
      <c r="AL3" s="41"/>
      <c r="AM3" s="41"/>
      <c r="AN3" s="41"/>
      <c r="AO3" s="41"/>
      <c r="AP3" s="41"/>
      <c r="AQ3" s="41" t="s">
        <v>5</v>
      </c>
      <c r="AR3" s="41"/>
      <c r="AS3" s="41"/>
      <c r="AT3" s="41"/>
      <c r="AU3" s="41"/>
      <c r="AV3" s="41"/>
    </row>
    <row r="4" spans="1:48" s="22" customFormat="1" ht="51">
      <c r="A4" s="41"/>
      <c r="B4" s="23" t="s">
        <v>6</v>
      </c>
      <c r="C4" s="23" t="s">
        <v>7</v>
      </c>
      <c r="D4" s="23" t="s">
        <v>8</v>
      </c>
      <c r="E4" s="23" t="s">
        <v>9</v>
      </c>
      <c r="F4" s="23" t="s">
        <v>10</v>
      </c>
      <c r="G4" s="23" t="s">
        <v>11</v>
      </c>
      <c r="H4" s="23" t="s">
        <v>12</v>
      </c>
      <c r="I4" s="23" t="s">
        <v>13</v>
      </c>
      <c r="J4" s="23" t="s">
        <v>14</v>
      </c>
      <c r="K4" s="23" t="s">
        <v>15</v>
      </c>
      <c r="L4" s="23" t="s">
        <v>16</v>
      </c>
      <c r="M4" s="23" t="s">
        <v>17</v>
      </c>
      <c r="N4" s="23" t="s">
        <v>18</v>
      </c>
      <c r="P4" s="25"/>
      <c r="R4" s="41"/>
      <c r="S4" s="1" t="s">
        <v>6</v>
      </c>
      <c r="T4" s="1" t="s">
        <v>7</v>
      </c>
      <c r="U4" s="1" t="s">
        <v>8</v>
      </c>
      <c r="V4" s="1" t="s">
        <v>9</v>
      </c>
      <c r="W4" s="1" t="s">
        <v>10</v>
      </c>
      <c r="X4" s="1" t="s">
        <v>11</v>
      </c>
      <c r="Y4" s="1" t="s">
        <v>12</v>
      </c>
      <c r="Z4" s="1" t="s">
        <v>13</v>
      </c>
      <c r="AA4" s="1" t="s">
        <v>14</v>
      </c>
      <c r="AB4" s="1" t="s">
        <v>15</v>
      </c>
      <c r="AC4" s="1" t="s">
        <v>16</v>
      </c>
      <c r="AD4" s="1" t="s">
        <v>17</v>
      </c>
      <c r="AE4" s="1" t="s">
        <v>18</v>
      </c>
      <c r="AG4" s="31"/>
      <c r="AI4" s="41"/>
      <c r="AJ4" s="1" t="s">
        <v>6</v>
      </c>
      <c r="AK4" s="1" t="s">
        <v>7</v>
      </c>
      <c r="AL4" s="1" t="s">
        <v>8</v>
      </c>
      <c r="AM4" s="1" t="s">
        <v>9</v>
      </c>
      <c r="AN4" s="1" t="s">
        <v>10</v>
      </c>
      <c r="AO4" s="1" t="s">
        <v>11</v>
      </c>
      <c r="AP4" s="1" t="s">
        <v>12</v>
      </c>
      <c r="AQ4" s="1" t="s">
        <v>13</v>
      </c>
      <c r="AR4" s="1" t="s">
        <v>14</v>
      </c>
      <c r="AS4" s="1" t="s">
        <v>15</v>
      </c>
      <c r="AT4" s="1" t="s">
        <v>16</v>
      </c>
      <c r="AU4" s="1" t="s">
        <v>17</v>
      </c>
      <c r="AV4" s="1" t="s">
        <v>18</v>
      </c>
    </row>
    <row r="5" spans="1:48">
      <c r="A5" s="41"/>
      <c r="B5" s="1" t="s">
        <v>19</v>
      </c>
      <c r="C5" s="1" t="s">
        <v>19</v>
      </c>
      <c r="D5" s="1" t="s">
        <v>19</v>
      </c>
      <c r="E5" s="1" t="s">
        <v>19</v>
      </c>
      <c r="F5" s="1" t="s">
        <v>19</v>
      </c>
      <c r="G5" s="1" t="s">
        <v>19</v>
      </c>
      <c r="H5" s="1" t="s">
        <v>19</v>
      </c>
      <c r="I5" s="1" t="s">
        <v>19</v>
      </c>
      <c r="J5" s="1" t="s">
        <v>19</v>
      </c>
      <c r="K5" s="1" t="s">
        <v>19</v>
      </c>
      <c r="L5" s="1" t="s">
        <v>19</v>
      </c>
      <c r="M5" s="1" t="s">
        <v>19</v>
      </c>
      <c r="N5" s="1" t="s">
        <v>19</v>
      </c>
      <c r="R5" s="41"/>
      <c r="S5" s="1" t="s">
        <v>19</v>
      </c>
      <c r="T5" s="1" t="s">
        <v>19</v>
      </c>
      <c r="U5" s="1" t="s">
        <v>19</v>
      </c>
      <c r="V5" s="1" t="s">
        <v>19</v>
      </c>
      <c r="W5" s="1" t="s">
        <v>19</v>
      </c>
      <c r="X5" s="1" t="s">
        <v>19</v>
      </c>
      <c r="Y5" s="1" t="s">
        <v>19</v>
      </c>
      <c r="Z5" s="1" t="s">
        <v>19</v>
      </c>
      <c r="AA5" s="1" t="s">
        <v>19</v>
      </c>
      <c r="AB5" s="1" t="s">
        <v>19</v>
      </c>
      <c r="AC5" s="1" t="s">
        <v>19</v>
      </c>
      <c r="AD5" s="1" t="s">
        <v>19</v>
      </c>
      <c r="AE5" s="1" t="s">
        <v>19</v>
      </c>
      <c r="AI5" s="41"/>
      <c r="AJ5" s="1" t="s">
        <v>19</v>
      </c>
      <c r="AK5" s="1" t="s">
        <v>19</v>
      </c>
      <c r="AL5" s="1" t="s">
        <v>19</v>
      </c>
      <c r="AM5" s="1" t="s">
        <v>19</v>
      </c>
      <c r="AN5" s="1" t="s">
        <v>19</v>
      </c>
      <c r="AO5" s="1" t="s">
        <v>19</v>
      </c>
      <c r="AP5" s="1" t="s">
        <v>19</v>
      </c>
      <c r="AQ5" s="1" t="s">
        <v>19</v>
      </c>
      <c r="AR5" s="1" t="s">
        <v>19</v>
      </c>
      <c r="AS5" s="1" t="s">
        <v>19</v>
      </c>
      <c r="AT5" s="1" t="s">
        <v>19</v>
      </c>
      <c r="AU5" s="1" t="s">
        <v>19</v>
      </c>
      <c r="AV5" s="1" t="s">
        <v>19</v>
      </c>
    </row>
    <row r="6" spans="1:48">
      <c r="A6" s="42">
        <v>2016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R6" s="45">
        <v>2016</v>
      </c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I6" s="42">
        <v>2016</v>
      </c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</row>
    <row r="7" spans="1:48">
      <c r="A7" s="2" t="s">
        <v>20</v>
      </c>
      <c r="B7" s="4">
        <f>SUM(C7:G7)</f>
        <v>2702.12</v>
      </c>
      <c r="C7" s="2">
        <v>0</v>
      </c>
      <c r="D7" s="2">
        <v>0</v>
      </c>
      <c r="E7" s="2">
        <v>0</v>
      </c>
      <c r="F7" s="3">
        <v>2702.12</v>
      </c>
      <c r="G7" s="2">
        <v>0</v>
      </c>
      <c r="H7" s="2">
        <v>0</v>
      </c>
      <c r="I7" s="2">
        <v>4.45</v>
      </c>
      <c r="J7" s="2">
        <v>8.6999999999999994E-2</v>
      </c>
      <c r="K7" s="2">
        <v>0</v>
      </c>
      <c r="L7" s="2">
        <v>0</v>
      </c>
      <c r="M7" s="2">
        <v>0</v>
      </c>
      <c r="N7" s="2">
        <v>30.59</v>
      </c>
      <c r="R7" s="36" t="s">
        <v>20</v>
      </c>
      <c r="S7" s="37">
        <f>SUM(T7:X7)</f>
        <v>0</v>
      </c>
      <c r="T7" s="36">
        <v>0</v>
      </c>
      <c r="U7" s="36">
        <v>0</v>
      </c>
      <c r="V7" s="36">
        <v>0</v>
      </c>
      <c r="W7" s="36">
        <v>0</v>
      </c>
      <c r="X7" s="36">
        <v>0</v>
      </c>
      <c r="Y7" s="36">
        <v>0</v>
      </c>
      <c r="Z7" s="36">
        <v>0</v>
      </c>
      <c r="AA7" s="36">
        <v>0</v>
      </c>
      <c r="AB7" s="36">
        <v>0</v>
      </c>
      <c r="AC7" s="36">
        <v>0</v>
      </c>
      <c r="AD7" s="36">
        <v>0</v>
      </c>
      <c r="AE7" s="36">
        <v>0</v>
      </c>
      <c r="AI7" s="2" t="s">
        <v>20</v>
      </c>
      <c r="AJ7" s="4">
        <f>SUM(AK7:AO7)</f>
        <v>2702.12</v>
      </c>
      <c r="AK7" s="21">
        <f t="shared" ref="AK7:AK16" si="0">C7+T7</f>
        <v>0</v>
      </c>
      <c r="AL7" s="21">
        <f t="shared" ref="AL7:AL16" si="1">D7+U7</f>
        <v>0</v>
      </c>
      <c r="AM7" s="21">
        <f t="shared" ref="AM7:AM16" si="2">E7+V7</f>
        <v>0</v>
      </c>
      <c r="AN7" s="21">
        <f t="shared" ref="AN7:AN16" si="3">F7+W7</f>
        <v>2702.12</v>
      </c>
      <c r="AO7" s="21">
        <f t="shared" ref="AO7:AO16" si="4">G7+X7</f>
        <v>0</v>
      </c>
      <c r="AP7" s="21">
        <f t="shared" ref="AP7:AP16" si="5">H7+Y7</f>
        <v>0</v>
      </c>
      <c r="AQ7" s="21">
        <f t="shared" ref="AQ7:AQ16" si="6">I7+Z7</f>
        <v>4.45</v>
      </c>
      <c r="AR7" s="21">
        <f t="shared" ref="AR7:AR16" si="7">J7+AA7</f>
        <v>8.6999999999999994E-2</v>
      </c>
      <c r="AS7" s="21">
        <f t="shared" ref="AS7:AS16" si="8">K7+AB7</f>
        <v>0</v>
      </c>
      <c r="AT7" s="21">
        <f t="shared" ref="AT7:AT16" si="9">L7+AC7</f>
        <v>0</v>
      </c>
      <c r="AU7" s="21">
        <f t="shared" ref="AU7:AU16" si="10">M7+AD7</f>
        <v>0</v>
      </c>
      <c r="AV7" s="21">
        <f t="shared" ref="AV7:AV16" si="11">N7+AE7</f>
        <v>30.59</v>
      </c>
    </row>
    <row r="8" spans="1:48">
      <c r="A8" s="2" t="s">
        <v>21</v>
      </c>
      <c r="B8" s="4">
        <f t="shared" ref="B8:B15" si="12">SUM(C8:G8)</f>
        <v>8631.49</v>
      </c>
      <c r="C8" s="2">
        <v>0</v>
      </c>
      <c r="D8" s="2">
        <v>0</v>
      </c>
      <c r="E8" s="2">
        <v>0</v>
      </c>
      <c r="F8" s="3">
        <v>8631.49</v>
      </c>
      <c r="G8" s="2">
        <v>0</v>
      </c>
      <c r="H8" s="2">
        <v>0</v>
      </c>
      <c r="I8" s="2">
        <v>15.97</v>
      </c>
      <c r="J8" s="2">
        <v>0</v>
      </c>
      <c r="K8" s="2">
        <v>0</v>
      </c>
      <c r="L8" s="2">
        <v>0</v>
      </c>
      <c r="M8" s="2">
        <v>0</v>
      </c>
      <c r="N8" s="2">
        <v>19.22</v>
      </c>
      <c r="R8" s="36" t="s">
        <v>21</v>
      </c>
      <c r="S8" s="37">
        <f t="shared" ref="S8:S15" si="13">SUM(T8:X8)</f>
        <v>0</v>
      </c>
      <c r="T8" s="36">
        <v>0</v>
      </c>
      <c r="U8" s="36">
        <v>0</v>
      </c>
      <c r="V8" s="36">
        <v>0</v>
      </c>
      <c r="W8" s="36">
        <v>0</v>
      </c>
      <c r="X8" s="36">
        <v>0</v>
      </c>
      <c r="Y8" s="36">
        <v>0</v>
      </c>
      <c r="Z8" s="36">
        <v>0</v>
      </c>
      <c r="AA8" s="36">
        <v>0</v>
      </c>
      <c r="AB8" s="36">
        <v>0</v>
      </c>
      <c r="AC8" s="36">
        <v>0</v>
      </c>
      <c r="AD8" s="36">
        <v>0</v>
      </c>
      <c r="AE8" s="36">
        <v>0</v>
      </c>
      <c r="AI8" s="2" t="s">
        <v>21</v>
      </c>
      <c r="AJ8" s="4">
        <f t="shared" ref="AJ8:AJ15" si="14">SUM(AK8:AO8)</f>
        <v>8631.49</v>
      </c>
      <c r="AK8" s="21">
        <f t="shared" si="0"/>
        <v>0</v>
      </c>
      <c r="AL8" s="21">
        <f t="shared" si="1"/>
        <v>0</v>
      </c>
      <c r="AM8" s="21">
        <f t="shared" si="2"/>
        <v>0</v>
      </c>
      <c r="AN8" s="21">
        <f t="shared" si="3"/>
        <v>8631.49</v>
      </c>
      <c r="AO8" s="21">
        <f t="shared" si="4"/>
        <v>0</v>
      </c>
      <c r="AP8" s="21">
        <f t="shared" si="5"/>
        <v>0</v>
      </c>
      <c r="AQ8" s="21">
        <f t="shared" si="6"/>
        <v>15.97</v>
      </c>
      <c r="AR8" s="21">
        <f t="shared" si="7"/>
        <v>0</v>
      </c>
      <c r="AS8" s="21">
        <f t="shared" si="8"/>
        <v>0</v>
      </c>
      <c r="AT8" s="21">
        <f t="shared" si="9"/>
        <v>0</v>
      </c>
      <c r="AU8" s="21">
        <f t="shared" si="10"/>
        <v>0</v>
      </c>
      <c r="AV8" s="21">
        <f t="shared" si="11"/>
        <v>19.22</v>
      </c>
    </row>
    <row r="9" spans="1:48">
      <c r="A9" s="2" t="s">
        <v>22</v>
      </c>
      <c r="B9" s="4">
        <f t="shared" si="12"/>
        <v>12487.77</v>
      </c>
      <c r="C9" s="2">
        <v>0</v>
      </c>
      <c r="D9" s="2">
        <v>0</v>
      </c>
      <c r="E9" s="2">
        <v>0</v>
      </c>
      <c r="F9" s="3">
        <v>12487.77</v>
      </c>
      <c r="G9" s="2">
        <v>0</v>
      </c>
      <c r="H9" s="2">
        <v>0</v>
      </c>
      <c r="I9" s="2">
        <v>33.979999999999997</v>
      </c>
      <c r="J9" s="2">
        <v>0</v>
      </c>
      <c r="K9" s="2">
        <v>0</v>
      </c>
      <c r="L9" s="2">
        <v>0</v>
      </c>
      <c r="M9" s="2">
        <v>0.72</v>
      </c>
      <c r="N9" s="2">
        <v>60.49</v>
      </c>
      <c r="R9" s="36" t="s">
        <v>22</v>
      </c>
      <c r="S9" s="37">
        <f t="shared" si="13"/>
        <v>0</v>
      </c>
      <c r="T9" s="36">
        <v>0</v>
      </c>
      <c r="U9" s="36">
        <v>0</v>
      </c>
      <c r="V9" s="36">
        <v>0</v>
      </c>
      <c r="W9" s="36">
        <v>0</v>
      </c>
      <c r="X9" s="36">
        <v>0</v>
      </c>
      <c r="Y9" s="36">
        <v>0</v>
      </c>
      <c r="Z9" s="36">
        <v>0</v>
      </c>
      <c r="AA9" s="36">
        <v>0</v>
      </c>
      <c r="AB9" s="36">
        <v>0</v>
      </c>
      <c r="AC9" s="36">
        <v>0</v>
      </c>
      <c r="AD9" s="36">
        <v>0</v>
      </c>
      <c r="AE9" s="36">
        <v>0</v>
      </c>
      <c r="AI9" s="2" t="s">
        <v>22</v>
      </c>
      <c r="AJ9" s="4">
        <f t="shared" si="14"/>
        <v>12487.77</v>
      </c>
      <c r="AK9" s="21">
        <f t="shared" si="0"/>
        <v>0</v>
      </c>
      <c r="AL9" s="21">
        <f t="shared" si="1"/>
        <v>0</v>
      </c>
      <c r="AM9" s="21">
        <f t="shared" si="2"/>
        <v>0</v>
      </c>
      <c r="AN9" s="21">
        <f t="shared" si="3"/>
        <v>12487.77</v>
      </c>
      <c r="AO9" s="21">
        <f t="shared" si="4"/>
        <v>0</v>
      </c>
      <c r="AP9" s="21">
        <f t="shared" si="5"/>
        <v>0</v>
      </c>
      <c r="AQ9" s="21">
        <f t="shared" si="6"/>
        <v>33.979999999999997</v>
      </c>
      <c r="AR9" s="21">
        <f t="shared" si="7"/>
        <v>0</v>
      </c>
      <c r="AS9" s="21">
        <f t="shared" si="8"/>
        <v>0</v>
      </c>
      <c r="AT9" s="21">
        <f t="shared" si="9"/>
        <v>0</v>
      </c>
      <c r="AU9" s="21">
        <f t="shared" si="10"/>
        <v>0.72</v>
      </c>
      <c r="AV9" s="21">
        <f t="shared" si="11"/>
        <v>60.49</v>
      </c>
    </row>
    <row r="10" spans="1:48">
      <c r="A10" s="2" t="s">
        <v>23</v>
      </c>
      <c r="B10" s="4">
        <f t="shared" si="12"/>
        <v>8600.7999999999993</v>
      </c>
      <c r="C10" s="2">
        <v>0</v>
      </c>
      <c r="D10" s="2">
        <v>0</v>
      </c>
      <c r="E10" s="2">
        <v>0</v>
      </c>
      <c r="F10" s="2">
        <v>8600.7999999999993</v>
      </c>
      <c r="G10" s="2">
        <v>0</v>
      </c>
      <c r="H10" s="2">
        <v>0</v>
      </c>
      <c r="I10" s="2">
        <v>31.41</v>
      </c>
      <c r="J10" s="2">
        <v>0.158</v>
      </c>
      <c r="K10" s="2">
        <v>0</v>
      </c>
      <c r="L10" s="2">
        <v>0</v>
      </c>
      <c r="M10" s="2">
        <v>0.54</v>
      </c>
      <c r="N10" s="2">
        <v>13.53</v>
      </c>
      <c r="R10" s="36" t="s">
        <v>23</v>
      </c>
      <c r="S10" s="37">
        <f t="shared" si="13"/>
        <v>0</v>
      </c>
      <c r="T10" s="36">
        <v>0</v>
      </c>
      <c r="U10" s="36">
        <v>0</v>
      </c>
      <c r="V10" s="36">
        <v>0</v>
      </c>
      <c r="W10" s="36">
        <v>0</v>
      </c>
      <c r="X10" s="36">
        <v>0</v>
      </c>
      <c r="Y10" s="36">
        <v>0</v>
      </c>
      <c r="Z10" s="36">
        <v>0</v>
      </c>
      <c r="AA10" s="36">
        <v>0</v>
      </c>
      <c r="AB10" s="36">
        <v>0</v>
      </c>
      <c r="AC10" s="36">
        <v>0</v>
      </c>
      <c r="AD10" s="36">
        <v>0</v>
      </c>
      <c r="AE10" s="36">
        <v>0</v>
      </c>
      <c r="AI10" s="2" t="s">
        <v>23</v>
      </c>
      <c r="AJ10" s="4">
        <f t="shared" si="14"/>
        <v>8600.7999999999993</v>
      </c>
      <c r="AK10" s="21">
        <f t="shared" si="0"/>
        <v>0</v>
      </c>
      <c r="AL10" s="21">
        <f t="shared" si="1"/>
        <v>0</v>
      </c>
      <c r="AM10" s="21">
        <f t="shared" si="2"/>
        <v>0</v>
      </c>
      <c r="AN10" s="21">
        <f t="shared" si="3"/>
        <v>8600.7999999999993</v>
      </c>
      <c r="AO10" s="21">
        <f t="shared" si="4"/>
        <v>0</v>
      </c>
      <c r="AP10" s="21">
        <f t="shared" si="5"/>
        <v>0</v>
      </c>
      <c r="AQ10" s="21">
        <f t="shared" si="6"/>
        <v>31.41</v>
      </c>
      <c r="AR10" s="21">
        <f t="shared" si="7"/>
        <v>0.158</v>
      </c>
      <c r="AS10" s="21">
        <f t="shared" si="8"/>
        <v>0</v>
      </c>
      <c r="AT10" s="21">
        <f t="shared" si="9"/>
        <v>0</v>
      </c>
      <c r="AU10" s="21">
        <f t="shared" si="10"/>
        <v>0.54</v>
      </c>
      <c r="AV10" s="21">
        <f t="shared" si="11"/>
        <v>13.53</v>
      </c>
    </row>
    <row r="11" spans="1:48">
      <c r="A11" s="2" t="s">
        <v>24</v>
      </c>
      <c r="B11" s="4">
        <f t="shared" si="12"/>
        <v>12624.23</v>
      </c>
      <c r="C11" s="2">
        <v>0</v>
      </c>
      <c r="D11" s="2">
        <v>0</v>
      </c>
      <c r="E11" s="2">
        <v>0</v>
      </c>
      <c r="F11" s="2">
        <v>12624.23</v>
      </c>
      <c r="G11" s="2">
        <v>0</v>
      </c>
      <c r="H11" s="2">
        <v>0</v>
      </c>
      <c r="I11" s="2">
        <v>19.59</v>
      </c>
      <c r="J11" s="2">
        <v>0</v>
      </c>
      <c r="K11" s="2">
        <v>0</v>
      </c>
      <c r="L11" s="2">
        <v>0</v>
      </c>
      <c r="M11" s="2">
        <v>1.98</v>
      </c>
      <c r="N11" s="2">
        <v>9.85</v>
      </c>
      <c r="R11" s="36" t="s">
        <v>24</v>
      </c>
      <c r="S11" s="37">
        <f t="shared" si="13"/>
        <v>0</v>
      </c>
      <c r="T11" s="36">
        <v>0</v>
      </c>
      <c r="U11" s="36">
        <v>0</v>
      </c>
      <c r="V11" s="36">
        <v>0</v>
      </c>
      <c r="W11" s="36">
        <v>0</v>
      </c>
      <c r="X11" s="36">
        <v>0</v>
      </c>
      <c r="Y11" s="36">
        <v>0</v>
      </c>
      <c r="Z11" s="36">
        <v>0</v>
      </c>
      <c r="AA11" s="36">
        <v>0</v>
      </c>
      <c r="AB11" s="36">
        <v>0</v>
      </c>
      <c r="AC11" s="36">
        <v>0</v>
      </c>
      <c r="AD11" s="36">
        <v>0</v>
      </c>
      <c r="AE11" s="36">
        <v>0</v>
      </c>
      <c r="AI11" s="2" t="s">
        <v>24</v>
      </c>
      <c r="AJ11" s="4">
        <f t="shared" si="14"/>
        <v>12624.23</v>
      </c>
      <c r="AK11" s="21">
        <f t="shared" si="0"/>
        <v>0</v>
      </c>
      <c r="AL11" s="21">
        <f t="shared" si="1"/>
        <v>0</v>
      </c>
      <c r="AM11" s="21">
        <f t="shared" si="2"/>
        <v>0</v>
      </c>
      <c r="AN11" s="21">
        <f t="shared" si="3"/>
        <v>12624.23</v>
      </c>
      <c r="AO11" s="21">
        <f t="shared" si="4"/>
        <v>0</v>
      </c>
      <c r="AP11" s="21">
        <f t="shared" si="5"/>
        <v>0</v>
      </c>
      <c r="AQ11" s="21">
        <f t="shared" si="6"/>
        <v>19.59</v>
      </c>
      <c r="AR11" s="21">
        <f t="shared" si="7"/>
        <v>0</v>
      </c>
      <c r="AS11" s="21">
        <f t="shared" si="8"/>
        <v>0</v>
      </c>
      <c r="AT11" s="21">
        <f t="shared" si="9"/>
        <v>0</v>
      </c>
      <c r="AU11" s="21">
        <f t="shared" si="10"/>
        <v>1.98</v>
      </c>
      <c r="AV11" s="21">
        <f t="shared" si="11"/>
        <v>9.85</v>
      </c>
    </row>
    <row r="12" spans="1:48">
      <c r="A12" s="2" t="s">
        <v>25</v>
      </c>
      <c r="B12" s="4">
        <f t="shared" si="12"/>
        <v>14419.86</v>
      </c>
      <c r="C12" s="2">
        <v>0</v>
      </c>
      <c r="D12" s="2">
        <v>0</v>
      </c>
      <c r="E12" s="2">
        <v>0</v>
      </c>
      <c r="F12" s="2">
        <v>14419.86</v>
      </c>
      <c r="G12" s="2">
        <v>0</v>
      </c>
      <c r="H12" s="2">
        <v>0</v>
      </c>
      <c r="I12" s="2">
        <v>43.87</v>
      </c>
      <c r="J12" s="2">
        <v>0</v>
      </c>
      <c r="K12" s="2">
        <v>0</v>
      </c>
      <c r="L12" s="2">
        <v>0</v>
      </c>
      <c r="M12" s="2">
        <v>0</v>
      </c>
      <c r="N12" s="2">
        <v>11.11</v>
      </c>
      <c r="R12" s="36" t="s">
        <v>25</v>
      </c>
      <c r="S12" s="37">
        <f t="shared" si="13"/>
        <v>0</v>
      </c>
      <c r="T12" s="36">
        <v>0</v>
      </c>
      <c r="U12" s="36">
        <v>0</v>
      </c>
      <c r="V12" s="36">
        <v>0</v>
      </c>
      <c r="W12" s="36">
        <v>0</v>
      </c>
      <c r="X12" s="36">
        <v>0</v>
      </c>
      <c r="Y12" s="36">
        <v>0</v>
      </c>
      <c r="Z12" s="36">
        <v>0</v>
      </c>
      <c r="AA12" s="36">
        <v>0</v>
      </c>
      <c r="AB12" s="36">
        <v>0</v>
      </c>
      <c r="AC12" s="36">
        <v>0</v>
      </c>
      <c r="AD12" s="36">
        <v>0</v>
      </c>
      <c r="AE12" s="36">
        <v>0</v>
      </c>
      <c r="AI12" s="2" t="s">
        <v>25</v>
      </c>
      <c r="AJ12" s="4">
        <f t="shared" si="14"/>
        <v>14419.86</v>
      </c>
      <c r="AK12" s="21">
        <f t="shared" si="0"/>
        <v>0</v>
      </c>
      <c r="AL12" s="21">
        <f t="shared" si="1"/>
        <v>0</v>
      </c>
      <c r="AM12" s="21">
        <f t="shared" si="2"/>
        <v>0</v>
      </c>
      <c r="AN12" s="21">
        <f t="shared" si="3"/>
        <v>14419.86</v>
      </c>
      <c r="AO12" s="21">
        <f t="shared" si="4"/>
        <v>0</v>
      </c>
      <c r="AP12" s="21">
        <f t="shared" si="5"/>
        <v>0</v>
      </c>
      <c r="AQ12" s="21">
        <f t="shared" si="6"/>
        <v>43.87</v>
      </c>
      <c r="AR12" s="21">
        <f t="shared" si="7"/>
        <v>0</v>
      </c>
      <c r="AS12" s="21">
        <f t="shared" si="8"/>
        <v>0</v>
      </c>
      <c r="AT12" s="21">
        <f t="shared" si="9"/>
        <v>0</v>
      </c>
      <c r="AU12" s="21">
        <f t="shared" si="10"/>
        <v>0</v>
      </c>
      <c r="AV12" s="21">
        <f t="shared" si="11"/>
        <v>11.11</v>
      </c>
    </row>
    <row r="13" spans="1:48">
      <c r="A13" s="2" t="s">
        <v>26</v>
      </c>
      <c r="B13" s="4">
        <f t="shared" si="12"/>
        <v>13671.25</v>
      </c>
      <c r="C13" s="2">
        <v>0</v>
      </c>
      <c r="D13" s="2">
        <v>0</v>
      </c>
      <c r="E13" s="2">
        <v>0</v>
      </c>
      <c r="F13" s="2">
        <v>13671.25</v>
      </c>
      <c r="G13" s="2">
        <v>0</v>
      </c>
      <c r="H13" s="2">
        <v>0</v>
      </c>
      <c r="I13" s="2">
        <v>59.75</v>
      </c>
      <c r="J13" s="2">
        <v>0</v>
      </c>
      <c r="K13" s="2">
        <v>0</v>
      </c>
      <c r="L13" s="2">
        <v>0</v>
      </c>
      <c r="M13" s="2">
        <v>1.62</v>
      </c>
      <c r="N13" s="2">
        <v>12.39</v>
      </c>
      <c r="R13" s="36" t="s">
        <v>26</v>
      </c>
      <c r="S13" s="37">
        <f t="shared" si="13"/>
        <v>0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  <c r="AE13" s="36">
        <v>0</v>
      </c>
      <c r="AI13" s="2" t="s">
        <v>26</v>
      </c>
      <c r="AJ13" s="4">
        <f t="shared" si="14"/>
        <v>13671.25</v>
      </c>
      <c r="AK13" s="21">
        <f t="shared" si="0"/>
        <v>0</v>
      </c>
      <c r="AL13" s="21">
        <f t="shared" si="1"/>
        <v>0</v>
      </c>
      <c r="AM13" s="21">
        <f t="shared" si="2"/>
        <v>0</v>
      </c>
      <c r="AN13" s="21">
        <f t="shared" si="3"/>
        <v>13671.25</v>
      </c>
      <c r="AO13" s="21">
        <f t="shared" si="4"/>
        <v>0</v>
      </c>
      <c r="AP13" s="21">
        <f t="shared" si="5"/>
        <v>0</v>
      </c>
      <c r="AQ13" s="21">
        <f t="shared" si="6"/>
        <v>59.75</v>
      </c>
      <c r="AR13" s="21">
        <f t="shared" si="7"/>
        <v>0</v>
      </c>
      <c r="AS13" s="21">
        <f t="shared" si="8"/>
        <v>0</v>
      </c>
      <c r="AT13" s="21">
        <f t="shared" si="9"/>
        <v>0</v>
      </c>
      <c r="AU13" s="21">
        <f t="shared" si="10"/>
        <v>1.62</v>
      </c>
      <c r="AV13" s="21">
        <f t="shared" si="11"/>
        <v>12.39</v>
      </c>
    </row>
    <row r="14" spans="1:48">
      <c r="A14" s="2" t="s">
        <v>27</v>
      </c>
      <c r="B14" s="4">
        <f t="shared" si="12"/>
        <v>13088.94</v>
      </c>
      <c r="C14" s="2">
        <v>0</v>
      </c>
      <c r="D14" s="2">
        <v>0</v>
      </c>
      <c r="E14" s="2">
        <v>0</v>
      </c>
      <c r="F14" s="2">
        <v>13088.94</v>
      </c>
      <c r="G14" s="2">
        <v>0</v>
      </c>
      <c r="H14" s="2">
        <v>0</v>
      </c>
      <c r="I14" s="2">
        <v>36.85</v>
      </c>
      <c r="J14" s="2">
        <v>0.158</v>
      </c>
      <c r="K14" s="2">
        <v>1.47</v>
      </c>
      <c r="L14" s="2">
        <v>0</v>
      </c>
      <c r="M14" s="2">
        <v>0</v>
      </c>
      <c r="N14" s="2">
        <v>15.22</v>
      </c>
      <c r="R14" s="36" t="s">
        <v>27</v>
      </c>
      <c r="S14" s="37">
        <f t="shared" si="13"/>
        <v>0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  <c r="AE14" s="36">
        <v>0</v>
      </c>
      <c r="AI14" s="2" t="s">
        <v>27</v>
      </c>
      <c r="AJ14" s="4">
        <f t="shared" si="14"/>
        <v>13088.94</v>
      </c>
      <c r="AK14" s="21">
        <f t="shared" si="0"/>
        <v>0</v>
      </c>
      <c r="AL14" s="21">
        <f t="shared" si="1"/>
        <v>0</v>
      </c>
      <c r="AM14" s="21">
        <f t="shared" si="2"/>
        <v>0</v>
      </c>
      <c r="AN14" s="21">
        <f t="shared" si="3"/>
        <v>13088.94</v>
      </c>
      <c r="AO14" s="21">
        <f t="shared" si="4"/>
        <v>0</v>
      </c>
      <c r="AP14" s="21">
        <f t="shared" si="5"/>
        <v>0</v>
      </c>
      <c r="AQ14" s="21">
        <f t="shared" si="6"/>
        <v>36.85</v>
      </c>
      <c r="AR14" s="21">
        <f t="shared" si="7"/>
        <v>0.158</v>
      </c>
      <c r="AS14" s="21">
        <f t="shared" si="8"/>
        <v>1.47</v>
      </c>
      <c r="AT14" s="21">
        <f t="shared" si="9"/>
        <v>0</v>
      </c>
      <c r="AU14" s="21">
        <f t="shared" si="10"/>
        <v>0</v>
      </c>
      <c r="AV14" s="21">
        <f t="shared" si="11"/>
        <v>15.22</v>
      </c>
    </row>
    <row r="15" spans="1:48">
      <c r="A15" s="2" t="s">
        <v>28</v>
      </c>
      <c r="B15" s="4">
        <f t="shared" si="12"/>
        <v>12424.71</v>
      </c>
      <c r="C15" s="2">
        <v>0</v>
      </c>
      <c r="D15" s="2">
        <v>0</v>
      </c>
      <c r="E15" s="2">
        <v>0</v>
      </c>
      <c r="F15" s="4">
        <v>12424.71</v>
      </c>
      <c r="G15" s="4">
        <v>0</v>
      </c>
      <c r="H15" s="4">
        <v>0</v>
      </c>
      <c r="I15" s="4">
        <v>74.739999999999995</v>
      </c>
      <c r="J15" s="4">
        <v>0</v>
      </c>
      <c r="K15" s="4">
        <v>0</v>
      </c>
      <c r="L15" s="4">
        <v>0</v>
      </c>
      <c r="M15" s="4">
        <v>1.44</v>
      </c>
      <c r="N15" s="4">
        <v>10.18</v>
      </c>
      <c r="O15" s="5"/>
      <c r="P15" s="26"/>
      <c r="R15" s="36" t="s">
        <v>28</v>
      </c>
      <c r="S15" s="37">
        <f t="shared" si="13"/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  <c r="AE15" s="36">
        <v>0</v>
      </c>
      <c r="AI15" s="2" t="s">
        <v>28</v>
      </c>
      <c r="AJ15" s="4">
        <f t="shared" si="14"/>
        <v>12424.71</v>
      </c>
      <c r="AK15" s="21">
        <f t="shared" si="0"/>
        <v>0</v>
      </c>
      <c r="AL15" s="21">
        <f t="shared" si="1"/>
        <v>0</v>
      </c>
      <c r="AM15" s="21">
        <f t="shared" si="2"/>
        <v>0</v>
      </c>
      <c r="AN15" s="21">
        <f t="shared" si="3"/>
        <v>12424.71</v>
      </c>
      <c r="AO15" s="21">
        <f t="shared" si="4"/>
        <v>0</v>
      </c>
      <c r="AP15" s="21">
        <f t="shared" si="5"/>
        <v>0</v>
      </c>
      <c r="AQ15" s="21">
        <f t="shared" si="6"/>
        <v>74.739999999999995</v>
      </c>
      <c r="AR15" s="21">
        <f t="shared" si="7"/>
        <v>0</v>
      </c>
      <c r="AS15" s="21">
        <f t="shared" si="8"/>
        <v>0</v>
      </c>
      <c r="AT15" s="21">
        <f t="shared" si="9"/>
        <v>0</v>
      </c>
      <c r="AU15" s="21">
        <f t="shared" si="10"/>
        <v>1.44</v>
      </c>
      <c r="AV15" s="21">
        <f t="shared" si="11"/>
        <v>10.18</v>
      </c>
    </row>
    <row r="16" spans="1:48">
      <c r="A16" s="2" t="s">
        <v>29</v>
      </c>
      <c r="B16" s="4">
        <f>SUM(C16:G16)</f>
        <v>12487.59</v>
      </c>
      <c r="C16" s="4">
        <v>0</v>
      </c>
      <c r="D16" s="4">
        <v>0</v>
      </c>
      <c r="E16" s="4">
        <v>0</v>
      </c>
      <c r="F16" s="4">
        <v>12487.59</v>
      </c>
      <c r="G16" s="4">
        <v>0</v>
      </c>
      <c r="H16" s="4">
        <v>0</v>
      </c>
      <c r="I16" s="4">
        <v>13.85</v>
      </c>
      <c r="J16" s="4">
        <v>0</v>
      </c>
      <c r="K16" s="4">
        <v>0</v>
      </c>
      <c r="L16" s="4">
        <v>0</v>
      </c>
      <c r="M16" s="4">
        <v>1.26</v>
      </c>
      <c r="N16" s="4">
        <v>9.02</v>
      </c>
      <c r="R16" s="36" t="s">
        <v>29</v>
      </c>
      <c r="S16" s="37">
        <f>SUM(T16:X16)</f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I16" s="2" t="s">
        <v>29</v>
      </c>
      <c r="AJ16" s="4">
        <f>SUM(AK16:AO16)</f>
        <v>12487.59</v>
      </c>
      <c r="AK16" s="21">
        <f t="shared" si="0"/>
        <v>0</v>
      </c>
      <c r="AL16" s="21">
        <f t="shared" si="1"/>
        <v>0</v>
      </c>
      <c r="AM16" s="21">
        <f t="shared" si="2"/>
        <v>0</v>
      </c>
      <c r="AN16" s="21">
        <f t="shared" si="3"/>
        <v>12487.59</v>
      </c>
      <c r="AO16" s="21">
        <f t="shared" si="4"/>
        <v>0</v>
      </c>
      <c r="AP16" s="21">
        <f t="shared" si="5"/>
        <v>0</v>
      </c>
      <c r="AQ16" s="21">
        <f t="shared" si="6"/>
        <v>13.85</v>
      </c>
      <c r="AR16" s="21">
        <f t="shared" si="7"/>
        <v>0</v>
      </c>
      <c r="AS16" s="21">
        <f t="shared" si="8"/>
        <v>0</v>
      </c>
      <c r="AT16" s="21">
        <f t="shared" si="9"/>
        <v>0</v>
      </c>
      <c r="AU16" s="21">
        <f t="shared" si="10"/>
        <v>1.26</v>
      </c>
      <c r="AV16" s="21">
        <f t="shared" si="11"/>
        <v>9.02</v>
      </c>
    </row>
    <row r="17" spans="1:48" ht="25.5">
      <c r="A17" s="9" t="s">
        <v>30</v>
      </c>
      <c r="B17" s="9">
        <f>SUM(B7:B16)</f>
        <v>111138.76000000001</v>
      </c>
      <c r="C17" s="9">
        <f>SUM(C7:C16)</f>
        <v>0</v>
      </c>
      <c r="D17" s="9">
        <f>SUM(D7:D16)</f>
        <v>0</v>
      </c>
      <c r="E17" s="9">
        <f t="shared" ref="E17:M17" si="15">SUM(E7:E16)</f>
        <v>0</v>
      </c>
      <c r="F17" s="9">
        <f>SUM(F7:F16)</f>
        <v>111138.76000000001</v>
      </c>
      <c r="G17" s="10">
        <f>SUM(G7:G16)</f>
        <v>0</v>
      </c>
      <c r="H17" s="9">
        <f t="shared" si="15"/>
        <v>0</v>
      </c>
      <c r="I17" s="9">
        <f t="shared" si="15"/>
        <v>334.46000000000004</v>
      </c>
      <c r="J17" s="9">
        <f t="shared" si="15"/>
        <v>0.40300000000000002</v>
      </c>
      <c r="K17" s="9">
        <f t="shared" si="15"/>
        <v>1.47</v>
      </c>
      <c r="L17" s="9">
        <f t="shared" si="15"/>
        <v>0</v>
      </c>
      <c r="M17" s="9">
        <f t="shared" si="15"/>
        <v>7.5600000000000005</v>
      </c>
      <c r="N17" s="9">
        <f>SUM(N7:N16)</f>
        <v>191.60000000000002</v>
      </c>
      <c r="R17" s="38" t="s">
        <v>30</v>
      </c>
      <c r="S17" s="38">
        <f>SUM(S7:S16)</f>
        <v>0</v>
      </c>
      <c r="T17" s="38">
        <f>SUM(T7:T16)</f>
        <v>0</v>
      </c>
      <c r="U17" s="38">
        <f>SUM(U7:U16)</f>
        <v>0</v>
      </c>
      <c r="V17" s="38">
        <f t="shared" ref="V17:AD17" si="16">SUM(V7:V16)</f>
        <v>0</v>
      </c>
      <c r="W17" s="38">
        <f>SUM(W7:W16)</f>
        <v>0</v>
      </c>
      <c r="X17" s="39">
        <f>SUM(X7:X16)</f>
        <v>0</v>
      </c>
      <c r="Y17" s="38">
        <f t="shared" si="16"/>
        <v>0</v>
      </c>
      <c r="Z17" s="38">
        <f t="shared" si="16"/>
        <v>0</v>
      </c>
      <c r="AA17" s="38">
        <f t="shared" si="16"/>
        <v>0</v>
      </c>
      <c r="AB17" s="38">
        <f t="shared" si="16"/>
        <v>0</v>
      </c>
      <c r="AC17" s="38">
        <f t="shared" si="16"/>
        <v>0</v>
      </c>
      <c r="AD17" s="38">
        <f t="shared" si="16"/>
        <v>0</v>
      </c>
      <c r="AE17" s="38">
        <f>SUM(AE7:AE16)</f>
        <v>0</v>
      </c>
      <c r="AI17" s="9" t="s">
        <v>30</v>
      </c>
      <c r="AJ17" s="9">
        <f>SUM(AJ7:AJ16)</f>
        <v>111138.76000000001</v>
      </c>
      <c r="AK17" s="9">
        <f>SUM(AK7:AK16)</f>
        <v>0</v>
      </c>
      <c r="AL17" s="9">
        <f>SUM(AL7:AL16)</f>
        <v>0</v>
      </c>
      <c r="AM17" s="9">
        <f t="shared" ref="AM17:AU17" si="17">SUM(AM7:AM16)</f>
        <v>0</v>
      </c>
      <c r="AN17" s="9">
        <f>SUM(AN7:AN16)</f>
        <v>111138.76000000001</v>
      </c>
      <c r="AO17" s="10">
        <f>SUM(AO7:AO16)</f>
        <v>0</v>
      </c>
      <c r="AP17" s="9">
        <f t="shared" si="17"/>
        <v>0</v>
      </c>
      <c r="AQ17" s="9">
        <f t="shared" si="17"/>
        <v>334.46000000000004</v>
      </c>
      <c r="AR17" s="9">
        <f t="shared" si="17"/>
        <v>0.40300000000000002</v>
      </c>
      <c r="AS17" s="9">
        <f t="shared" si="17"/>
        <v>1.47</v>
      </c>
      <c r="AT17" s="9">
        <f t="shared" si="17"/>
        <v>0</v>
      </c>
      <c r="AU17" s="9">
        <f t="shared" si="17"/>
        <v>7.5600000000000005</v>
      </c>
      <c r="AV17" s="9">
        <f>SUM(AV7:AV16)</f>
        <v>191.60000000000002</v>
      </c>
    </row>
    <row r="18" spans="1:48">
      <c r="A18" s="42">
        <v>2017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R18" s="45">
        <v>2017</v>
      </c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I18" s="42">
        <v>2017</v>
      </c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</row>
    <row r="19" spans="1:48">
      <c r="A19" s="2" t="s">
        <v>31</v>
      </c>
      <c r="B19" s="2">
        <f t="shared" ref="B19:B29" si="18">SUM(C19:G19)</f>
        <v>9607.82</v>
      </c>
      <c r="C19" s="4">
        <v>0</v>
      </c>
      <c r="D19" s="4">
        <v>0</v>
      </c>
      <c r="E19" s="4">
        <v>0</v>
      </c>
      <c r="F19" s="2">
        <v>9607.82</v>
      </c>
      <c r="G19" s="4">
        <v>0</v>
      </c>
      <c r="H19" s="4">
        <v>0</v>
      </c>
      <c r="I19" s="2">
        <v>29.45</v>
      </c>
      <c r="J19" s="2">
        <v>0</v>
      </c>
      <c r="K19" s="2">
        <v>0</v>
      </c>
      <c r="L19" s="2">
        <v>0</v>
      </c>
      <c r="M19" s="2">
        <v>0</v>
      </c>
      <c r="N19" s="2">
        <v>7.3</v>
      </c>
      <c r="O19" s="8"/>
      <c r="P19" s="27"/>
      <c r="R19" s="36" t="s">
        <v>31</v>
      </c>
      <c r="S19" s="36">
        <f t="shared" ref="S19:S29" si="19">SUM(T19:X19)</f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I19" s="2" t="s">
        <v>31</v>
      </c>
      <c r="AJ19" s="2">
        <f t="shared" ref="AJ19:AJ29" si="20">SUM(AK19:AO19)</f>
        <v>9607.82</v>
      </c>
      <c r="AK19" s="21">
        <f t="shared" ref="AK19:AK30" si="21">C19+T19</f>
        <v>0</v>
      </c>
      <c r="AL19" s="21">
        <f t="shared" ref="AL19:AL30" si="22">D19+U19</f>
        <v>0</v>
      </c>
      <c r="AM19" s="21">
        <f t="shared" ref="AM19:AM30" si="23">E19+V19</f>
        <v>0</v>
      </c>
      <c r="AN19" s="21">
        <f t="shared" ref="AN19:AN30" si="24">F19+W19</f>
        <v>9607.82</v>
      </c>
      <c r="AO19" s="21">
        <f t="shared" ref="AO19:AO30" si="25">G19+X19</f>
        <v>0</v>
      </c>
      <c r="AP19" s="21">
        <f t="shared" ref="AP19:AP30" si="26">H19+Y19</f>
        <v>0</v>
      </c>
      <c r="AQ19" s="21">
        <f t="shared" ref="AQ19:AQ30" si="27">I19+Z19</f>
        <v>29.45</v>
      </c>
      <c r="AR19" s="21">
        <f t="shared" ref="AR19:AR30" si="28">J19+AA19</f>
        <v>0</v>
      </c>
      <c r="AS19" s="21">
        <f t="shared" ref="AS19:AS30" si="29">K19+AB19</f>
        <v>0</v>
      </c>
      <c r="AT19" s="21">
        <f t="shared" ref="AT19:AT30" si="30">L19+AC19</f>
        <v>0</v>
      </c>
      <c r="AU19" s="21">
        <f t="shared" ref="AU19:AU30" si="31">M19+AD19</f>
        <v>0</v>
      </c>
      <c r="AV19" s="21">
        <f t="shared" ref="AV19:AV30" si="32">N19+AE19</f>
        <v>7.3</v>
      </c>
    </row>
    <row r="20" spans="1:48" ht="15">
      <c r="A20" s="2" t="s">
        <v>32</v>
      </c>
      <c r="B20" s="2">
        <f t="shared" si="18"/>
        <v>9108.16</v>
      </c>
      <c r="C20" s="2">
        <v>0</v>
      </c>
      <c r="D20" s="2">
        <v>0</v>
      </c>
      <c r="E20" s="2">
        <v>0</v>
      </c>
      <c r="F20" s="3">
        <v>9108.16</v>
      </c>
      <c r="G20" s="2">
        <v>0</v>
      </c>
      <c r="H20" s="2">
        <v>0</v>
      </c>
      <c r="I20" s="2">
        <v>50.24</v>
      </c>
      <c r="J20" s="6">
        <v>0.16300000000000001</v>
      </c>
      <c r="K20" s="2">
        <v>0</v>
      </c>
      <c r="L20" s="2">
        <v>0</v>
      </c>
      <c r="M20" s="2">
        <v>0.72</v>
      </c>
      <c r="N20" s="2">
        <v>9.7799999999999994</v>
      </c>
      <c r="O20" s="8"/>
      <c r="P20" s="27"/>
      <c r="R20" s="36" t="s">
        <v>32</v>
      </c>
      <c r="S20" s="36">
        <f t="shared" si="19"/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  <c r="AE20" s="36">
        <v>0</v>
      </c>
      <c r="AI20" s="2" t="s">
        <v>32</v>
      </c>
      <c r="AJ20" s="2">
        <f t="shared" si="20"/>
        <v>9108.16</v>
      </c>
      <c r="AK20" s="21">
        <f t="shared" si="21"/>
        <v>0</v>
      </c>
      <c r="AL20" s="21">
        <f t="shared" si="22"/>
        <v>0</v>
      </c>
      <c r="AM20" s="21">
        <f t="shared" si="23"/>
        <v>0</v>
      </c>
      <c r="AN20" s="21">
        <f t="shared" si="24"/>
        <v>9108.16</v>
      </c>
      <c r="AO20" s="21">
        <f t="shared" si="25"/>
        <v>0</v>
      </c>
      <c r="AP20" s="21">
        <f t="shared" si="26"/>
        <v>0</v>
      </c>
      <c r="AQ20" s="21">
        <f t="shared" si="27"/>
        <v>50.24</v>
      </c>
      <c r="AR20" s="21">
        <f t="shared" si="28"/>
        <v>0.16300000000000001</v>
      </c>
      <c r="AS20" s="21">
        <f t="shared" si="29"/>
        <v>0</v>
      </c>
      <c r="AT20" s="21">
        <f t="shared" si="30"/>
        <v>0</v>
      </c>
      <c r="AU20" s="21">
        <f t="shared" si="31"/>
        <v>0.72</v>
      </c>
      <c r="AV20" s="21">
        <f t="shared" si="32"/>
        <v>9.7799999999999994</v>
      </c>
    </row>
    <row r="21" spans="1:48">
      <c r="A21" s="2" t="s">
        <v>20</v>
      </c>
      <c r="B21" s="2">
        <f t="shared" si="18"/>
        <v>11361.73</v>
      </c>
      <c r="C21" s="2">
        <v>0</v>
      </c>
      <c r="D21" s="2">
        <v>0</v>
      </c>
      <c r="E21" s="2">
        <v>0</v>
      </c>
      <c r="F21" s="3">
        <v>11361.73</v>
      </c>
      <c r="G21" s="2">
        <v>0</v>
      </c>
      <c r="H21" s="2">
        <v>0</v>
      </c>
      <c r="I21" s="2">
        <v>16.14</v>
      </c>
      <c r="J21" s="2">
        <v>0</v>
      </c>
      <c r="K21" s="2">
        <v>0</v>
      </c>
      <c r="L21" s="7">
        <v>0</v>
      </c>
      <c r="M21" s="2">
        <v>1.44</v>
      </c>
      <c r="N21" s="2">
        <v>8.4499999999999993</v>
      </c>
      <c r="O21" s="8"/>
      <c r="P21" s="27"/>
      <c r="R21" s="36" t="s">
        <v>20</v>
      </c>
      <c r="S21" s="36">
        <f t="shared" si="19"/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  <c r="AE21" s="36">
        <v>0</v>
      </c>
      <c r="AI21" s="2" t="s">
        <v>20</v>
      </c>
      <c r="AJ21" s="2">
        <f t="shared" si="20"/>
        <v>11361.73</v>
      </c>
      <c r="AK21" s="21">
        <f t="shared" si="21"/>
        <v>0</v>
      </c>
      <c r="AL21" s="21">
        <f t="shared" si="22"/>
        <v>0</v>
      </c>
      <c r="AM21" s="21">
        <f t="shared" si="23"/>
        <v>0</v>
      </c>
      <c r="AN21" s="21">
        <f t="shared" si="24"/>
        <v>11361.73</v>
      </c>
      <c r="AO21" s="21">
        <f t="shared" si="25"/>
        <v>0</v>
      </c>
      <c r="AP21" s="21">
        <f t="shared" si="26"/>
        <v>0</v>
      </c>
      <c r="AQ21" s="21">
        <f t="shared" si="27"/>
        <v>16.14</v>
      </c>
      <c r="AR21" s="21">
        <f t="shared" si="28"/>
        <v>0</v>
      </c>
      <c r="AS21" s="21">
        <f t="shared" si="29"/>
        <v>0</v>
      </c>
      <c r="AT21" s="21">
        <f t="shared" si="30"/>
        <v>0</v>
      </c>
      <c r="AU21" s="21">
        <f t="shared" si="31"/>
        <v>1.44</v>
      </c>
      <c r="AV21" s="21">
        <f t="shared" si="32"/>
        <v>8.4499999999999993</v>
      </c>
    </row>
    <row r="22" spans="1:48">
      <c r="A22" s="2" t="s">
        <v>21</v>
      </c>
      <c r="B22" s="2">
        <f t="shared" si="18"/>
        <v>2591.5</v>
      </c>
      <c r="C22" s="2">
        <v>0</v>
      </c>
      <c r="D22" s="2">
        <v>0</v>
      </c>
      <c r="E22" s="2">
        <v>0</v>
      </c>
      <c r="F22" s="3">
        <v>2591.5</v>
      </c>
      <c r="G22" s="2">
        <v>0</v>
      </c>
      <c r="H22" s="2">
        <v>0</v>
      </c>
      <c r="I22" s="2">
        <v>35.729999999999997</v>
      </c>
      <c r="J22" s="2">
        <v>0</v>
      </c>
      <c r="K22" s="2">
        <v>0</v>
      </c>
      <c r="L22" s="2">
        <v>0</v>
      </c>
      <c r="M22" s="2">
        <v>0</v>
      </c>
      <c r="N22" s="2">
        <v>4.66</v>
      </c>
      <c r="O22" s="8"/>
      <c r="P22" s="27"/>
      <c r="R22" s="36" t="s">
        <v>21</v>
      </c>
      <c r="S22" s="36">
        <f t="shared" si="19"/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I22" s="2" t="s">
        <v>21</v>
      </c>
      <c r="AJ22" s="2">
        <f t="shared" si="20"/>
        <v>2591.5</v>
      </c>
      <c r="AK22" s="21">
        <f t="shared" si="21"/>
        <v>0</v>
      </c>
      <c r="AL22" s="21">
        <f t="shared" si="22"/>
        <v>0</v>
      </c>
      <c r="AM22" s="21">
        <f t="shared" si="23"/>
        <v>0</v>
      </c>
      <c r="AN22" s="21">
        <f t="shared" si="24"/>
        <v>2591.5</v>
      </c>
      <c r="AO22" s="21">
        <f t="shared" si="25"/>
        <v>0</v>
      </c>
      <c r="AP22" s="21">
        <f t="shared" si="26"/>
        <v>0</v>
      </c>
      <c r="AQ22" s="21">
        <f t="shared" si="27"/>
        <v>35.729999999999997</v>
      </c>
      <c r="AR22" s="21">
        <f t="shared" si="28"/>
        <v>0</v>
      </c>
      <c r="AS22" s="21">
        <f t="shared" si="29"/>
        <v>0</v>
      </c>
      <c r="AT22" s="21">
        <f t="shared" si="30"/>
        <v>0</v>
      </c>
      <c r="AU22" s="21">
        <f t="shared" si="31"/>
        <v>0</v>
      </c>
      <c r="AV22" s="21">
        <f t="shared" si="32"/>
        <v>4.66</v>
      </c>
    </row>
    <row r="23" spans="1:48">
      <c r="A23" s="2" t="s">
        <v>22</v>
      </c>
      <c r="B23" s="2">
        <f t="shared" si="18"/>
        <v>2579.3200000000002</v>
      </c>
      <c r="C23" s="2">
        <v>0</v>
      </c>
      <c r="D23" s="2">
        <v>0</v>
      </c>
      <c r="E23" s="2">
        <v>99</v>
      </c>
      <c r="F23" s="3">
        <v>2480.3200000000002</v>
      </c>
      <c r="G23" s="2">
        <v>0</v>
      </c>
      <c r="H23" s="2">
        <v>0</v>
      </c>
      <c r="I23" s="2">
        <v>20.87</v>
      </c>
      <c r="J23" s="2">
        <v>0.13200000000000001</v>
      </c>
      <c r="K23" s="2">
        <v>0</v>
      </c>
      <c r="L23" s="2">
        <v>0</v>
      </c>
      <c r="M23" s="2">
        <v>0.54</v>
      </c>
      <c r="N23" s="2">
        <v>9.9499999999999993</v>
      </c>
      <c r="O23" s="8"/>
      <c r="P23" s="27"/>
      <c r="R23" s="36" t="s">
        <v>22</v>
      </c>
      <c r="S23" s="36">
        <f t="shared" si="19"/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  <c r="AE23" s="36">
        <v>0</v>
      </c>
      <c r="AI23" s="2" t="s">
        <v>22</v>
      </c>
      <c r="AJ23" s="2">
        <f t="shared" si="20"/>
        <v>2579.3200000000002</v>
      </c>
      <c r="AK23" s="21">
        <f t="shared" si="21"/>
        <v>0</v>
      </c>
      <c r="AL23" s="21">
        <f t="shared" si="22"/>
        <v>0</v>
      </c>
      <c r="AM23" s="21">
        <f t="shared" si="23"/>
        <v>99</v>
      </c>
      <c r="AN23" s="21">
        <f t="shared" si="24"/>
        <v>2480.3200000000002</v>
      </c>
      <c r="AO23" s="21">
        <f t="shared" si="25"/>
        <v>0</v>
      </c>
      <c r="AP23" s="21">
        <f t="shared" si="26"/>
        <v>0</v>
      </c>
      <c r="AQ23" s="21">
        <f t="shared" si="27"/>
        <v>20.87</v>
      </c>
      <c r="AR23" s="21">
        <f t="shared" si="28"/>
        <v>0.13200000000000001</v>
      </c>
      <c r="AS23" s="21">
        <f t="shared" si="29"/>
        <v>0</v>
      </c>
      <c r="AT23" s="21">
        <f t="shared" si="30"/>
        <v>0</v>
      </c>
      <c r="AU23" s="21">
        <f t="shared" si="31"/>
        <v>0.54</v>
      </c>
      <c r="AV23" s="21">
        <f t="shared" si="32"/>
        <v>9.9499999999999993</v>
      </c>
    </row>
    <row r="24" spans="1:48">
      <c r="A24" s="2" t="s">
        <v>23</v>
      </c>
      <c r="B24" s="2">
        <f t="shared" si="18"/>
        <v>476</v>
      </c>
      <c r="C24" s="2">
        <v>0</v>
      </c>
      <c r="D24" s="2">
        <v>0</v>
      </c>
      <c r="E24" s="2">
        <v>341</v>
      </c>
      <c r="F24" s="3">
        <v>129.72</v>
      </c>
      <c r="G24" s="2">
        <v>5.28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7.63</v>
      </c>
      <c r="O24" s="8"/>
      <c r="P24" s="27"/>
      <c r="R24" s="36" t="s">
        <v>23</v>
      </c>
      <c r="S24" s="36">
        <f t="shared" si="19"/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  <c r="AE24" s="36">
        <v>0</v>
      </c>
      <c r="AI24" s="2" t="s">
        <v>23</v>
      </c>
      <c r="AJ24" s="2">
        <f t="shared" si="20"/>
        <v>476</v>
      </c>
      <c r="AK24" s="21">
        <f t="shared" si="21"/>
        <v>0</v>
      </c>
      <c r="AL24" s="21">
        <f t="shared" si="22"/>
        <v>0</v>
      </c>
      <c r="AM24" s="21">
        <f t="shared" si="23"/>
        <v>341</v>
      </c>
      <c r="AN24" s="21">
        <f t="shared" si="24"/>
        <v>129.72</v>
      </c>
      <c r="AO24" s="21">
        <f t="shared" si="25"/>
        <v>5.28</v>
      </c>
      <c r="AP24" s="21">
        <f t="shared" si="26"/>
        <v>0</v>
      </c>
      <c r="AQ24" s="21">
        <f t="shared" si="27"/>
        <v>0</v>
      </c>
      <c r="AR24" s="21">
        <f t="shared" si="28"/>
        <v>0</v>
      </c>
      <c r="AS24" s="21">
        <f t="shared" si="29"/>
        <v>0</v>
      </c>
      <c r="AT24" s="21">
        <f t="shared" si="30"/>
        <v>0</v>
      </c>
      <c r="AU24" s="21">
        <f t="shared" si="31"/>
        <v>0</v>
      </c>
      <c r="AV24" s="21">
        <f t="shared" si="32"/>
        <v>7.63</v>
      </c>
    </row>
    <row r="25" spans="1:48">
      <c r="A25" s="2" t="s">
        <v>24</v>
      </c>
      <c r="B25" s="2">
        <f t="shared" si="18"/>
        <v>3418.98</v>
      </c>
      <c r="C25" s="2">
        <v>0</v>
      </c>
      <c r="D25" s="2">
        <v>0</v>
      </c>
      <c r="E25" s="2">
        <v>804</v>
      </c>
      <c r="F25" s="3">
        <v>2614.98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17.75</v>
      </c>
      <c r="O25" s="8"/>
      <c r="P25" s="27"/>
      <c r="R25" s="36" t="s">
        <v>24</v>
      </c>
      <c r="S25" s="36">
        <f t="shared" si="19"/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  <c r="AE25" s="36">
        <v>0</v>
      </c>
      <c r="AI25" s="2" t="s">
        <v>24</v>
      </c>
      <c r="AJ25" s="2">
        <f t="shared" si="20"/>
        <v>3418.98</v>
      </c>
      <c r="AK25" s="21">
        <f t="shared" si="21"/>
        <v>0</v>
      </c>
      <c r="AL25" s="21">
        <f t="shared" si="22"/>
        <v>0</v>
      </c>
      <c r="AM25" s="21">
        <f t="shared" si="23"/>
        <v>804</v>
      </c>
      <c r="AN25" s="21">
        <f t="shared" si="24"/>
        <v>2614.98</v>
      </c>
      <c r="AO25" s="21">
        <f t="shared" si="25"/>
        <v>0</v>
      </c>
      <c r="AP25" s="21">
        <f t="shared" si="26"/>
        <v>0</v>
      </c>
      <c r="AQ25" s="21">
        <f t="shared" si="27"/>
        <v>0</v>
      </c>
      <c r="AR25" s="21">
        <f t="shared" si="28"/>
        <v>0</v>
      </c>
      <c r="AS25" s="21">
        <f t="shared" si="29"/>
        <v>0</v>
      </c>
      <c r="AT25" s="21">
        <f t="shared" si="30"/>
        <v>0</v>
      </c>
      <c r="AU25" s="21">
        <f t="shared" si="31"/>
        <v>0</v>
      </c>
      <c r="AV25" s="21">
        <f t="shared" si="32"/>
        <v>17.75</v>
      </c>
    </row>
    <row r="26" spans="1:48">
      <c r="A26" s="2" t="s">
        <v>25</v>
      </c>
      <c r="B26" s="2">
        <f t="shared" si="18"/>
        <v>3730.9</v>
      </c>
      <c r="C26" s="2">
        <v>0</v>
      </c>
      <c r="D26" s="2">
        <v>0</v>
      </c>
      <c r="E26" s="2">
        <v>1377.5</v>
      </c>
      <c r="F26" s="3">
        <v>2353.4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4.43</v>
      </c>
      <c r="O26" s="8"/>
      <c r="P26" s="27"/>
      <c r="R26" s="36" t="s">
        <v>25</v>
      </c>
      <c r="S26" s="36">
        <f t="shared" si="19"/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  <c r="AE26" s="36">
        <v>0</v>
      </c>
      <c r="AI26" s="2" t="s">
        <v>25</v>
      </c>
      <c r="AJ26" s="2">
        <f t="shared" si="20"/>
        <v>3730.9</v>
      </c>
      <c r="AK26" s="21">
        <f t="shared" si="21"/>
        <v>0</v>
      </c>
      <c r="AL26" s="21">
        <f t="shared" si="22"/>
        <v>0</v>
      </c>
      <c r="AM26" s="21">
        <f t="shared" si="23"/>
        <v>1377.5</v>
      </c>
      <c r="AN26" s="21">
        <f t="shared" si="24"/>
        <v>2353.4</v>
      </c>
      <c r="AO26" s="21">
        <f t="shared" si="25"/>
        <v>0</v>
      </c>
      <c r="AP26" s="21">
        <f t="shared" si="26"/>
        <v>0</v>
      </c>
      <c r="AQ26" s="21">
        <f t="shared" si="27"/>
        <v>0</v>
      </c>
      <c r="AR26" s="21">
        <f t="shared" si="28"/>
        <v>0</v>
      </c>
      <c r="AS26" s="21">
        <f t="shared" si="29"/>
        <v>0</v>
      </c>
      <c r="AT26" s="21">
        <f t="shared" si="30"/>
        <v>0</v>
      </c>
      <c r="AU26" s="21">
        <f t="shared" si="31"/>
        <v>0</v>
      </c>
      <c r="AV26" s="21">
        <f t="shared" si="32"/>
        <v>4.43</v>
      </c>
    </row>
    <row r="27" spans="1:48">
      <c r="A27" s="2" t="s">
        <v>26</v>
      </c>
      <c r="B27" s="2">
        <f t="shared" si="18"/>
        <v>2108.19</v>
      </c>
      <c r="C27" s="2">
        <v>0</v>
      </c>
      <c r="D27" s="2">
        <v>0</v>
      </c>
      <c r="E27" s="2">
        <v>1133.5</v>
      </c>
      <c r="F27" s="3">
        <v>974.69</v>
      </c>
      <c r="G27" s="2">
        <v>0</v>
      </c>
      <c r="H27" s="2">
        <v>0</v>
      </c>
      <c r="I27" s="2">
        <v>34.619999999999997</v>
      </c>
      <c r="J27" s="2">
        <v>0.18099999999999999</v>
      </c>
      <c r="K27" s="2">
        <v>0</v>
      </c>
      <c r="L27" s="2">
        <v>0</v>
      </c>
      <c r="M27" s="2">
        <v>0</v>
      </c>
      <c r="N27" s="2">
        <v>10.82</v>
      </c>
      <c r="O27" s="8"/>
      <c r="P27" s="27"/>
      <c r="R27" s="36" t="s">
        <v>26</v>
      </c>
      <c r="S27" s="36">
        <f t="shared" si="19"/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  <c r="AE27" s="36">
        <v>0</v>
      </c>
      <c r="AI27" s="2" t="s">
        <v>26</v>
      </c>
      <c r="AJ27" s="2">
        <f t="shared" si="20"/>
        <v>2108.19</v>
      </c>
      <c r="AK27" s="21">
        <f t="shared" si="21"/>
        <v>0</v>
      </c>
      <c r="AL27" s="21">
        <f t="shared" si="22"/>
        <v>0</v>
      </c>
      <c r="AM27" s="21">
        <f t="shared" si="23"/>
        <v>1133.5</v>
      </c>
      <c r="AN27" s="21">
        <f t="shared" si="24"/>
        <v>974.69</v>
      </c>
      <c r="AO27" s="21">
        <f t="shared" si="25"/>
        <v>0</v>
      </c>
      <c r="AP27" s="21">
        <f t="shared" si="26"/>
        <v>0</v>
      </c>
      <c r="AQ27" s="21">
        <f t="shared" si="27"/>
        <v>34.619999999999997</v>
      </c>
      <c r="AR27" s="21">
        <f t="shared" si="28"/>
        <v>0.18099999999999999</v>
      </c>
      <c r="AS27" s="21">
        <f t="shared" si="29"/>
        <v>0</v>
      </c>
      <c r="AT27" s="21">
        <f t="shared" si="30"/>
        <v>0</v>
      </c>
      <c r="AU27" s="21">
        <f t="shared" si="31"/>
        <v>0</v>
      </c>
      <c r="AV27" s="21">
        <f t="shared" si="32"/>
        <v>10.82</v>
      </c>
    </row>
    <row r="28" spans="1:48">
      <c r="A28" s="2" t="s">
        <v>27</v>
      </c>
      <c r="B28" s="2">
        <f t="shared" si="18"/>
        <v>9158.9699999999993</v>
      </c>
      <c r="C28" s="2">
        <v>0</v>
      </c>
      <c r="D28" s="2">
        <v>0</v>
      </c>
      <c r="E28" s="2">
        <v>7868</v>
      </c>
      <c r="F28" s="3">
        <v>1290.97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0.72</v>
      </c>
      <c r="N28" s="2">
        <v>9.32</v>
      </c>
      <c r="O28" s="8"/>
      <c r="P28" s="27"/>
      <c r="R28" s="36" t="s">
        <v>27</v>
      </c>
      <c r="S28" s="36">
        <f t="shared" si="19"/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  <c r="AE28" s="36">
        <v>0</v>
      </c>
      <c r="AI28" s="2" t="s">
        <v>27</v>
      </c>
      <c r="AJ28" s="2">
        <f t="shared" si="20"/>
        <v>9158.9699999999993</v>
      </c>
      <c r="AK28" s="21">
        <f t="shared" si="21"/>
        <v>0</v>
      </c>
      <c r="AL28" s="21">
        <f t="shared" si="22"/>
        <v>0</v>
      </c>
      <c r="AM28" s="21">
        <f t="shared" si="23"/>
        <v>7868</v>
      </c>
      <c r="AN28" s="21">
        <f t="shared" si="24"/>
        <v>1290.97</v>
      </c>
      <c r="AO28" s="21">
        <f t="shared" si="25"/>
        <v>0</v>
      </c>
      <c r="AP28" s="21">
        <f t="shared" si="26"/>
        <v>0</v>
      </c>
      <c r="AQ28" s="21">
        <f t="shared" si="27"/>
        <v>0</v>
      </c>
      <c r="AR28" s="21">
        <f t="shared" si="28"/>
        <v>0</v>
      </c>
      <c r="AS28" s="21">
        <f t="shared" si="29"/>
        <v>0</v>
      </c>
      <c r="AT28" s="21">
        <f t="shared" si="30"/>
        <v>0</v>
      </c>
      <c r="AU28" s="21">
        <f t="shared" si="31"/>
        <v>0.72</v>
      </c>
      <c r="AV28" s="21">
        <f t="shared" si="32"/>
        <v>9.32</v>
      </c>
    </row>
    <row r="29" spans="1:48">
      <c r="A29" s="2" t="s">
        <v>28</v>
      </c>
      <c r="B29" s="2">
        <f t="shared" si="18"/>
        <v>5095.3599999999997</v>
      </c>
      <c r="C29" s="2">
        <v>0</v>
      </c>
      <c r="D29" s="2">
        <v>0</v>
      </c>
      <c r="E29" s="2">
        <v>4352</v>
      </c>
      <c r="F29" s="3">
        <v>725.24</v>
      </c>
      <c r="G29" s="2">
        <v>18.12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38.78</v>
      </c>
      <c r="O29" s="8"/>
      <c r="P29" s="27"/>
      <c r="R29" s="36" t="s">
        <v>28</v>
      </c>
      <c r="S29" s="36">
        <f t="shared" si="19"/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I29" s="2" t="s">
        <v>28</v>
      </c>
      <c r="AJ29" s="2">
        <f t="shared" si="20"/>
        <v>5095.3599999999997</v>
      </c>
      <c r="AK29" s="21">
        <f t="shared" si="21"/>
        <v>0</v>
      </c>
      <c r="AL29" s="21">
        <f t="shared" si="22"/>
        <v>0</v>
      </c>
      <c r="AM29" s="21">
        <f t="shared" si="23"/>
        <v>4352</v>
      </c>
      <c r="AN29" s="21">
        <f t="shared" si="24"/>
        <v>725.24</v>
      </c>
      <c r="AO29" s="21">
        <f t="shared" si="25"/>
        <v>18.12</v>
      </c>
      <c r="AP29" s="21">
        <f t="shared" si="26"/>
        <v>0</v>
      </c>
      <c r="AQ29" s="21">
        <f t="shared" si="27"/>
        <v>0</v>
      </c>
      <c r="AR29" s="21">
        <f t="shared" si="28"/>
        <v>0</v>
      </c>
      <c r="AS29" s="21">
        <f t="shared" si="29"/>
        <v>0</v>
      </c>
      <c r="AT29" s="21">
        <f t="shared" si="30"/>
        <v>0</v>
      </c>
      <c r="AU29" s="21">
        <f t="shared" si="31"/>
        <v>0</v>
      </c>
      <c r="AV29" s="21">
        <f t="shared" si="32"/>
        <v>38.78</v>
      </c>
    </row>
    <row r="30" spans="1:48">
      <c r="A30" s="2" t="s">
        <v>29</v>
      </c>
      <c r="B30" s="2">
        <f>SUM(C30:G30)</f>
        <v>3856.17</v>
      </c>
      <c r="C30" s="2">
        <v>0</v>
      </c>
      <c r="D30" s="2">
        <v>0</v>
      </c>
      <c r="E30" s="2">
        <v>3076</v>
      </c>
      <c r="F30" s="3">
        <v>780.17</v>
      </c>
      <c r="G30" s="2">
        <v>0</v>
      </c>
      <c r="H30" s="2">
        <v>0</v>
      </c>
      <c r="I30" s="2">
        <v>0</v>
      </c>
      <c r="J30" s="2">
        <v>0.2</v>
      </c>
      <c r="K30" s="2">
        <v>0</v>
      </c>
      <c r="L30" s="2">
        <v>0</v>
      </c>
      <c r="M30" s="2">
        <v>0.36</v>
      </c>
      <c r="N30" s="2">
        <v>8.39</v>
      </c>
      <c r="O30" s="8"/>
      <c r="P30" s="27"/>
      <c r="R30" s="36" t="s">
        <v>29</v>
      </c>
      <c r="S30" s="36">
        <f>SUM(T30:X30)</f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I30" s="2" t="s">
        <v>29</v>
      </c>
      <c r="AJ30" s="2">
        <f>SUM(AK30:AO30)</f>
        <v>3856.17</v>
      </c>
      <c r="AK30" s="21">
        <f t="shared" si="21"/>
        <v>0</v>
      </c>
      <c r="AL30" s="21">
        <f t="shared" si="22"/>
        <v>0</v>
      </c>
      <c r="AM30" s="21">
        <f t="shared" si="23"/>
        <v>3076</v>
      </c>
      <c r="AN30" s="21">
        <f t="shared" si="24"/>
        <v>780.17</v>
      </c>
      <c r="AO30" s="21">
        <f t="shared" si="25"/>
        <v>0</v>
      </c>
      <c r="AP30" s="21">
        <f t="shared" si="26"/>
        <v>0</v>
      </c>
      <c r="AQ30" s="21">
        <f t="shared" si="27"/>
        <v>0</v>
      </c>
      <c r="AR30" s="21">
        <f t="shared" si="28"/>
        <v>0.2</v>
      </c>
      <c r="AS30" s="21">
        <f t="shared" si="29"/>
        <v>0</v>
      </c>
      <c r="AT30" s="21">
        <f t="shared" si="30"/>
        <v>0</v>
      </c>
      <c r="AU30" s="21">
        <f t="shared" si="31"/>
        <v>0.36</v>
      </c>
      <c r="AV30" s="21">
        <f t="shared" si="32"/>
        <v>8.39</v>
      </c>
    </row>
    <row r="31" spans="1:48" ht="25.5">
      <c r="A31" s="9" t="s">
        <v>33</v>
      </c>
      <c r="B31" s="9">
        <f>SUM(B19:B30)</f>
        <v>63093.100000000006</v>
      </c>
      <c r="C31" s="9">
        <f t="shared" ref="C31:N31" si="33">SUM(C19:C30)</f>
        <v>0</v>
      </c>
      <c r="D31" s="9">
        <f t="shared" si="33"/>
        <v>0</v>
      </c>
      <c r="E31" s="9">
        <f t="shared" si="33"/>
        <v>19051</v>
      </c>
      <c r="F31" s="9">
        <f>SUM(F19:F30)</f>
        <v>44018.700000000004</v>
      </c>
      <c r="G31" s="9">
        <f t="shared" si="33"/>
        <v>23.400000000000002</v>
      </c>
      <c r="H31" s="9">
        <f t="shared" si="33"/>
        <v>0</v>
      </c>
      <c r="I31" s="9">
        <f t="shared" si="33"/>
        <v>187.05</v>
      </c>
      <c r="J31" s="9">
        <f t="shared" si="33"/>
        <v>0.67600000000000005</v>
      </c>
      <c r="K31" s="9">
        <f t="shared" si="33"/>
        <v>0</v>
      </c>
      <c r="L31" s="9">
        <f t="shared" si="33"/>
        <v>0</v>
      </c>
      <c r="M31" s="9">
        <f t="shared" si="33"/>
        <v>3.78</v>
      </c>
      <c r="N31" s="9">
        <f t="shared" si="33"/>
        <v>137.26</v>
      </c>
      <c r="R31" s="38" t="s">
        <v>33</v>
      </c>
      <c r="S31" s="38">
        <f>SUM(S19:S30)</f>
        <v>0</v>
      </c>
      <c r="T31" s="38">
        <f t="shared" ref="T31:AE31" si="34">SUM(T19:T30)</f>
        <v>0</v>
      </c>
      <c r="U31" s="38">
        <f t="shared" si="34"/>
        <v>0</v>
      </c>
      <c r="V31" s="38">
        <f t="shared" si="34"/>
        <v>0</v>
      </c>
      <c r="W31" s="38">
        <f>SUM(W19:W30)</f>
        <v>0</v>
      </c>
      <c r="X31" s="38">
        <f t="shared" si="34"/>
        <v>0</v>
      </c>
      <c r="Y31" s="38">
        <f t="shared" si="34"/>
        <v>0</v>
      </c>
      <c r="Z31" s="38">
        <f t="shared" si="34"/>
        <v>0</v>
      </c>
      <c r="AA31" s="38">
        <f t="shared" si="34"/>
        <v>0</v>
      </c>
      <c r="AB31" s="38">
        <f t="shared" si="34"/>
        <v>0</v>
      </c>
      <c r="AC31" s="38">
        <f t="shared" si="34"/>
        <v>0</v>
      </c>
      <c r="AD31" s="38">
        <f t="shared" si="34"/>
        <v>0</v>
      </c>
      <c r="AE31" s="38">
        <f t="shared" si="34"/>
        <v>0</v>
      </c>
      <c r="AI31" s="9" t="s">
        <v>33</v>
      </c>
      <c r="AJ31" s="9">
        <f>SUM(AJ19:AJ30)</f>
        <v>63093.100000000006</v>
      </c>
      <c r="AK31" s="9">
        <f t="shared" ref="AK31:AV31" si="35">SUM(AK19:AK30)</f>
        <v>0</v>
      </c>
      <c r="AL31" s="9">
        <f t="shared" si="35"/>
        <v>0</v>
      </c>
      <c r="AM31" s="9">
        <f t="shared" si="35"/>
        <v>19051</v>
      </c>
      <c r="AN31" s="9">
        <f>SUM(AN19:AN30)</f>
        <v>44018.700000000004</v>
      </c>
      <c r="AO31" s="9">
        <f t="shared" si="35"/>
        <v>23.400000000000002</v>
      </c>
      <c r="AP31" s="9">
        <f t="shared" si="35"/>
        <v>0</v>
      </c>
      <c r="AQ31" s="9">
        <f t="shared" si="35"/>
        <v>187.05</v>
      </c>
      <c r="AR31" s="9">
        <f t="shared" si="35"/>
        <v>0.67600000000000005</v>
      </c>
      <c r="AS31" s="9">
        <f t="shared" si="35"/>
        <v>0</v>
      </c>
      <c r="AT31" s="9">
        <f t="shared" si="35"/>
        <v>0</v>
      </c>
      <c r="AU31" s="9">
        <f t="shared" si="35"/>
        <v>3.78</v>
      </c>
      <c r="AV31" s="9">
        <f t="shared" si="35"/>
        <v>137.26</v>
      </c>
    </row>
    <row r="32" spans="1:48">
      <c r="A32" s="42">
        <v>2018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R32" s="45">
        <v>2018</v>
      </c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I32" s="42">
        <v>2018</v>
      </c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</row>
    <row r="33" spans="1:48">
      <c r="A33" s="13" t="s">
        <v>31</v>
      </c>
      <c r="B33" s="13">
        <f t="shared" ref="B33:B38" si="36">SUM(C33:G33)</f>
        <v>0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R33" s="36" t="s">
        <v>31</v>
      </c>
      <c r="S33" s="36">
        <f t="shared" ref="S33:S38" si="37">SUM(T33:X33)</f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I33" s="13" t="s">
        <v>31</v>
      </c>
      <c r="AJ33" s="13">
        <f t="shared" ref="AJ33:AJ38" si="38">SUM(AK33:AO33)</f>
        <v>0</v>
      </c>
      <c r="AK33" s="21">
        <f t="shared" ref="AK33:AK44" si="39">C33+T33</f>
        <v>0</v>
      </c>
      <c r="AL33" s="21">
        <f t="shared" ref="AL33:AL44" si="40">D33+U33</f>
        <v>0</v>
      </c>
      <c r="AM33" s="21">
        <f t="shared" ref="AM33:AM44" si="41">E33+V33</f>
        <v>0</v>
      </c>
      <c r="AN33" s="21">
        <f t="shared" ref="AN33:AN44" si="42">F33+W33</f>
        <v>0</v>
      </c>
      <c r="AO33" s="21">
        <f t="shared" ref="AO33:AO44" si="43">G33+X33</f>
        <v>0</v>
      </c>
      <c r="AP33" s="21">
        <f t="shared" ref="AP33:AP44" si="44">H33+Y33</f>
        <v>0</v>
      </c>
      <c r="AQ33" s="21">
        <f t="shared" ref="AQ33:AQ44" si="45">I33+Z33</f>
        <v>0</v>
      </c>
      <c r="AR33" s="21">
        <f t="shared" ref="AR33:AR44" si="46">J33+AA33</f>
        <v>0</v>
      </c>
      <c r="AS33" s="21">
        <f t="shared" ref="AS33:AS44" si="47">K33+AB33</f>
        <v>0</v>
      </c>
      <c r="AT33" s="21">
        <f t="shared" ref="AT33:AT44" si="48">L33+AC33</f>
        <v>0</v>
      </c>
      <c r="AU33" s="21">
        <f t="shared" ref="AU33:AU44" si="49">M33+AD33</f>
        <v>0</v>
      </c>
      <c r="AV33" s="21">
        <f t="shared" ref="AV33:AV44" si="50">N33+AE33</f>
        <v>0</v>
      </c>
    </row>
    <row r="34" spans="1:48">
      <c r="A34" s="13" t="s">
        <v>32</v>
      </c>
      <c r="B34" s="13">
        <f t="shared" si="36"/>
        <v>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1.51</v>
      </c>
      <c r="R34" s="36" t="s">
        <v>32</v>
      </c>
      <c r="S34" s="36">
        <f t="shared" si="37"/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I34" s="13" t="s">
        <v>32</v>
      </c>
      <c r="AJ34" s="13">
        <f t="shared" si="38"/>
        <v>0</v>
      </c>
      <c r="AK34" s="21">
        <f t="shared" si="39"/>
        <v>0</v>
      </c>
      <c r="AL34" s="21">
        <f t="shared" si="40"/>
        <v>0</v>
      </c>
      <c r="AM34" s="21">
        <f t="shared" si="41"/>
        <v>0</v>
      </c>
      <c r="AN34" s="21">
        <f t="shared" si="42"/>
        <v>0</v>
      </c>
      <c r="AO34" s="21">
        <f t="shared" si="43"/>
        <v>0</v>
      </c>
      <c r="AP34" s="21">
        <f t="shared" si="44"/>
        <v>0</v>
      </c>
      <c r="AQ34" s="21">
        <f t="shared" si="45"/>
        <v>0</v>
      </c>
      <c r="AR34" s="21">
        <f t="shared" si="46"/>
        <v>0</v>
      </c>
      <c r="AS34" s="21">
        <f t="shared" si="47"/>
        <v>0</v>
      </c>
      <c r="AT34" s="21">
        <f t="shared" si="48"/>
        <v>0</v>
      </c>
      <c r="AU34" s="21">
        <f t="shared" si="49"/>
        <v>0</v>
      </c>
      <c r="AV34" s="21">
        <f t="shared" si="50"/>
        <v>1.51</v>
      </c>
    </row>
    <row r="35" spans="1:48">
      <c r="A35" s="13" t="s">
        <v>20</v>
      </c>
      <c r="B35" s="13">
        <f t="shared" si="36"/>
        <v>6120.1799999999994</v>
      </c>
      <c r="C35" s="13">
        <v>0</v>
      </c>
      <c r="D35" s="13">
        <v>0</v>
      </c>
      <c r="E35" s="13">
        <v>5781.99</v>
      </c>
      <c r="F35" s="13">
        <v>338.19</v>
      </c>
      <c r="G35" s="13">
        <v>0</v>
      </c>
      <c r="H35" s="13">
        <v>0</v>
      </c>
      <c r="I35" s="13">
        <v>0</v>
      </c>
      <c r="J35" s="13">
        <v>0</v>
      </c>
      <c r="K35" s="13">
        <v>1.02</v>
      </c>
      <c r="L35" s="13">
        <v>0</v>
      </c>
      <c r="M35" s="14">
        <v>0.54</v>
      </c>
      <c r="N35" s="13">
        <v>17.55</v>
      </c>
      <c r="R35" s="36" t="s">
        <v>20</v>
      </c>
      <c r="S35" s="36">
        <f t="shared" si="37"/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I35" s="13" t="s">
        <v>20</v>
      </c>
      <c r="AJ35" s="13">
        <f t="shared" si="38"/>
        <v>6120.1799999999994</v>
      </c>
      <c r="AK35" s="21">
        <f t="shared" si="39"/>
        <v>0</v>
      </c>
      <c r="AL35" s="21">
        <f t="shared" si="40"/>
        <v>0</v>
      </c>
      <c r="AM35" s="21">
        <f t="shared" si="41"/>
        <v>5781.99</v>
      </c>
      <c r="AN35" s="21">
        <f t="shared" si="42"/>
        <v>338.19</v>
      </c>
      <c r="AO35" s="21">
        <f t="shared" si="43"/>
        <v>0</v>
      </c>
      <c r="AP35" s="21">
        <f t="shared" si="44"/>
        <v>0</v>
      </c>
      <c r="AQ35" s="21">
        <f t="shared" si="45"/>
        <v>0</v>
      </c>
      <c r="AR35" s="21">
        <f t="shared" si="46"/>
        <v>0</v>
      </c>
      <c r="AS35" s="21">
        <f t="shared" si="47"/>
        <v>1.02</v>
      </c>
      <c r="AT35" s="21">
        <f t="shared" si="48"/>
        <v>0</v>
      </c>
      <c r="AU35" s="21">
        <f t="shared" si="49"/>
        <v>0.54</v>
      </c>
      <c r="AV35" s="21">
        <f t="shared" si="50"/>
        <v>17.55</v>
      </c>
    </row>
    <row r="36" spans="1:48">
      <c r="A36" s="13" t="s">
        <v>21</v>
      </c>
      <c r="B36" s="13">
        <f t="shared" si="36"/>
        <v>14460.333000000001</v>
      </c>
      <c r="C36" s="13">
        <v>0</v>
      </c>
      <c r="D36" s="13">
        <v>0</v>
      </c>
      <c r="E36" s="13">
        <v>12484.083000000001</v>
      </c>
      <c r="F36" s="13">
        <v>1976.25</v>
      </c>
      <c r="G36" s="13">
        <v>0</v>
      </c>
      <c r="H36" s="13">
        <v>0</v>
      </c>
      <c r="I36" s="13">
        <v>0</v>
      </c>
      <c r="J36" s="13">
        <v>0</v>
      </c>
      <c r="K36" s="13">
        <v>0.18</v>
      </c>
      <c r="L36" s="13">
        <v>0</v>
      </c>
      <c r="M36" s="13">
        <v>0</v>
      </c>
      <c r="N36" s="13">
        <v>7.61</v>
      </c>
      <c r="R36" s="36" t="s">
        <v>21</v>
      </c>
      <c r="S36" s="36">
        <f t="shared" si="37"/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I36" s="13" t="s">
        <v>21</v>
      </c>
      <c r="AJ36" s="13">
        <f t="shared" si="38"/>
        <v>14460.333000000001</v>
      </c>
      <c r="AK36" s="21">
        <f t="shared" si="39"/>
        <v>0</v>
      </c>
      <c r="AL36" s="21">
        <f t="shared" si="40"/>
        <v>0</v>
      </c>
      <c r="AM36" s="21">
        <f t="shared" si="41"/>
        <v>12484.083000000001</v>
      </c>
      <c r="AN36" s="21">
        <f t="shared" si="42"/>
        <v>1976.25</v>
      </c>
      <c r="AO36" s="21">
        <f t="shared" si="43"/>
        <v>0</v>
      </c>
      <c r="AP36" s="21">
        <f t="shared" si="44"/>
        <v>0</v>
      </c>
      <c r="AQ36" s="21">
        <f t="shared" si="45"/>
        <v>0</v>
      </c>
      <c r="AR36" s="21">
        <f t="shared" si="46"/>
        <v>0</v>
      </c>
      <c r="AS36" s="21">
        <f t="shared" si="47"/>
        <v>0.18</v>
      </c>
      <c r="AT36" s="21">
        <f t="shared" si="48"/>
        <v>0</v>
      </c>
      <c r="AU36" s="21">
        <f t="shared" si="49"/>
        <v>0</v>
      </c>
      <c r="AV36" s="21">
        <f t="shared" si="50"/>
        <v>7.61</v>
      </c>
    </row>
    <row r="37" spans="1:48">
      <c r="A37" s="13" t="s">
        <v>22</v>
      </c>
      <c r="B37" s="13">
        <f t="shared" si="36"/>
        <v>59783.726000000002</v>
      </c>
      <c r="C37" s="13">
        <v>0</v>
      </c>
      <c r="D37" s="13">
        <v>0</v>
      </c>
      <c r="E37" s="13">
        <v>46989.016000000003</v>
      </c>
      <c r="F37" s="13">
        <v>12794.71</v>
      </c>
      <c r="G37" s="13">
        <v>0</v>
      </c>
      <c r="H37" s="13">
        <v>0</v>
      </c>
      <c r="I37" s="13">
        <v>59.55</v>
      </c>
      <c r="J37" s="13">
        <v>0</v>
      </c>
      <c r="K37" s="13">
        <v>0</v>
      </c>
      <c r="L37" s="13">
        <v>0</v>
      </c>
      <c r="M37" s="13">
        <v>0</v>
      </c>
      <c r="N37" s="13">
        <v>9.36</v>
      </c>
      <c r="R37" s="36" t="s">
        <v>22</v>
      </c>
      <c r="S37" s="36">
        <f t="shared" si="37"/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I37" s="13" t="s">
        <v>22</v>
      </c>
      <c r="AJ37" s="13">
        <f t="shared" si="38"/>
        <v>59783.726000000002</v>
      </c>
      <c r="AK37" s="21">
        <f t="shared" si="39"/>
        <v>0</v>
      </c>
      <c r="AL37" s="21">
        <f t="shared" si="40"/>
        <v>0</v>
      </c>
      <c r="AM37" s="21">
        <f t="shared" si="41"/>
        <v>46989.016000000003</v>
      </c>
      <c r="AN37" s="21">
        <f t="shared" si="42"/>
        <v>12794.71</v>
      </c>
      <c r="AO37" s="21">
        <f t="shared" si="43"/>
        <v>0</v>
      </c>
      <c r="AP37" s="21">
        <f t="shared" si="44"/>
        <v>0</v>
      </c>
      <c r="AQ37" s="21">
        <f t="shared" si="45"/>
        <v>59.55</v>
      </c>
      <c r="AR37" s="21">
        <f t="shared" si="46"/>
        <v>0</v>
      </c>
      <c r="AS37" s="21">
        <f t="shared" si="47"/>
        <v>0</v>
      </c>
      <c r="AT37" s="21">
        <f t="shared" si="48"/>
        <v>0</v>
      </c>
      <c r="AU37" s="21">
        <f t="shared" si="49"/>
        <v>0</v>
      </c>
      <c r="AV37" s="21">
        <f t="shared" si="50"/>
        <v>9.36</v>
      </c>
    </row>
    <row r="38" spans="1:48">
      <c r="A38" s="13" t="s">
        <v>23</v>
      </c>
      <c r="B38" s="13">
        <f t="shared" si="36"/>
        <v>53117.481</v>
      </c>
      <c r="C38" s="13">
        <v>0</v>
      </c>
      <c r="D38" s="13">
        <v>0</v>
      </c>
      <c r="E38" s="13">
        <v>37642.800999999999</v>
      </c>
      <c r="F38" s="13">
        <v>15474.68</v>
      </c>
      <c r="G38" s="13">
        <v>0</v>
      </c>
      <c r="H38" s="13">
        <v>0</v>
      </c>
      <c r="I38" s="13">
        <v>51.5</v>
      </c>
      <c r="J38" s="13">
        <v>0.161</v>
      </c>
      <c r="K38" s="13">
        <v>0</v>
      </c>
      <c r="L38" s="13">
        <v>0</v>
      </c>
      <c r="M38" s="13">
        <v>0</v>
      </c>
      <c r="N38" s="13">
        <v>12.81</v>
      </c>
      <c r="R38" s="36" t="s">
        <v>23</v>
      </c>
      <c r="S38" s="36">
        <f t="shared" si="37"/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0</v>
      </c>
      <c r="AI38" s="13" t="s">
        <v>23</v>
      </c>
      <c r="AJ38" s="13">
        <f t="shared" si="38"/>
        <v>53117.481</v>
      </c>
      <c r="AK38" s="21">
        <f t="shared" si="39"/>
        <v>0</v>
      </c>
      <c r="AL38" s="21">
        <f t="shared" si="40"/>
        <v>0</v>
      </c>
      <c r="AM38" s="21">
        <f t="shared" si="41"/>
        <v>37642.800999999999</v>
      </c>
      <c r="AN38" s="21">
        <f t="shared" si="42"/>
        <v>15474.68</v>
      </c>
      <c r="AO38" s="21">
        <f t="shared" si="43"/>
        <v>0</v>
      </c>
      <c r="AP38" s="21">
        <f t="shared" si="44"/>
        <v>0</v>
      </c>
      <c r="AQ38" s="21">
        <f t="shared" si="45"/>
        <v>51.5</v>
      </c>
      <c r="AR38" s="21">
        <f t="shared" si="46"/>
        <v>0.161</v>
      </c>
      <c r="AS38" s="21">
        <f t="shared" si="47"/>
        <v>0</v>
      </c>
      <c r="AT38" s="21">
        <f t="shared" si="48"/>
        <v>0</v>
      </c>
      <c r="AU38" s="21">
        <f t="shared" si="49"/>
        <v>0</v>
      </c>
      <c r="AV38" s="21">
        <f t="shared" si="50"/>
        <v>12.81</v>
      </c>
    </row>
    <row r="39" spans="1:48">
      <c r="A39" s="13" t="s">
        <v>24</v>
      </c>
      <c r="B39" s="13">
        <f t="shared" ref="B39:B44" si="51">SUM(C39:G39)</f>
        <v>89901.54280000001</v>
      </c>
      <c r="C39" s="13">
        <v>0</v>
      </c>
      <c r="D39" s="13">
        <v>0</v>
      </c>
      <c r="E39" s="13">
        <v>85317.132800000007</v>
      </c>
      <c r="F39" s="13">
        <v>4584.41</v>
      </c>
      <c r="G39" s="13">
        <v>0</v>
      </c>
      <c r="H39" s="13">
        <v>165.07</v>
      </c>
      <c r="I39" s="13">
        <v>114.57</v>
      </c>
      <c r="J39" s="13">
        <v>0</v>
      </c>
      <c r="K39" s="13">
        <v>0</v>
      </c>
      <c r="L39" s="13">
        <v>0</v>
      </c>
      <c r="M39" s="13">
        <v>0</v>
      </c>
      <c r="N39" s="13">
        <v>41.27</v>
      </c>
      <c r="R39" s="36" t="s">
        <v>24</v>
      </c>
      <c r="S39" s="36">
        <f t="shared" ref="S39:S44" si="52">SUM(T39:X39)</f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I39" s="13" t="s">
        <v>24</v>
      </c>
      <c r="AJ39" s="13">
        <f t="shared" ref="AJ39:AJ44" si="53">SUM(AK39:AO39)</f>
        <v>89901.54280000001</v>
      </c>
      <c r="AK39" s="21">
        <f t="shared" si="39"/>
        <v>0</v>
      </c>
      <c r="AL39" s="21">
        <f t="shared" si="40"/>
        <v>0</v>
      </c>
      <c r="AM39" s="21">
        <f t="shared" si="41"/>
        <v>85317.132800000007</v>
      </c>
      <c r="AN39" s="21">
        <f t="shared" si="42"/>
        <v>4584.41</v>
      </c>
      <c r="AO39" s="21">
        <f t="shared" si="43"/>
        <v>0</v>
      </c>
      <c r="AP39" s="21">
        <f t="shared" si="44"/>
        <v>165.07</v>
      </c>
      <c r="AQ39" s="21">
        <f t="shared" si="45"/>
        <v>114.57</v>
      </c>
      <c r="AR39" s="21">
        <f t="shared" si="46"/>
        <v>0</v>
      </c>
      <c r="AS39" s="21">
        <f t="shared" si="47"/>
        <v>0</v>
      </c>
      <c r="AT39" s="21">
        <f t="shared" si="48"/>
        <v>0</v>
      </c>
      <c r="AU39" s="21">
        <f t="shared" si="49"/>
        <v>0</v>
      </c>
      <c r="AV39" s="21">
        <f t="shared" si="50"/>
        <v>41.27</v>
      </c>
    </row>
    <row r="40" spans="1:48">
      <c r="A40" s="13" t="s">
        <v>25</v>
      </c>
      <c r="B40" s="13">
        <f t="shared" si="51"/>
        <v>35137.255000000005</v>
      </c>
      <c r="C40" s="13">
        <v>0</v>
      </c>
      <c r="D40" s="13">
        <v>0</v>
      </c>
      <c r="E40" s="13">
        <v>33731.565000000002</v>
      </c>
      <c r="F40" s="13">
        <v>1405.69</v>
      </c>
      <c r="G40" s="13">
        <v>0</v>
      </c>
      <c r="H40" s="13">
        <v>214.26</v>
      </c>
      <c r="I40" s="13">
        <v>148.12</v>
      </c>
      <c r="J40" s="13">
        <v>0</v>
      </c>
      <c r="K40" s="13">
        <v>0</v>
      </c>
      <c r="L40" s="13">
        <v>0</v>
      </c>
      <c r="M40" s="13">
        <v>0</v>
      </c>
      <c r="N40" s="13">
        <v>48.54</v>
      </c>
      <c r="R40" s="36" t="s">
        <v>25</v>
      </c>
      <c r="S40" s="36">
        <f t="shared" si="52"/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I40" s="13" t="s">
        <v>25</v>
      </c>
      <c r="AJ40" s="13">
        <f t="shared" si="53"/>
        <v>35137.255000000005</v>
      </c>
      <c r="AK40" s="21">
        <f t="shared" si="39"/>
        <v>0</v>
      </c>
      <c r="AL40" s="21">
        <f t="shared" si="40"/>
        <v>0</v>
      </c>
      <c r="AM40" s="21">
        <f t="shared" si="41"/>
        <v>33731.565000000002</v>
      </c>
      <c r="AN40" s="21">
        <f t="shared" si="42"/>
        <v>1405.69</v>
      </c>
      <c r="AO40" s="21">
        <f t="shared" si="43"/>
        <v>0</v>
      </c>
      <c r="AP40" s="21">
        <f t="shared" si="44"/>
        <v>214.26</v>
      </c>
      <c r="AQ40" s="21">
        <f t="shared" si="45"/>
        <v>148.12</v>
      </c>
      <c r="AR40" s="21">
        <f t="shared" si="46"/>
        <v>0</v>
      </c>
      <c r="AS40" s="21">
        <f t="shared" si="47"/>
        <v>0</v>
      </c>
      <c r="AT40" s="21">
        <f t="shared" si="48"/>
        <v>0</v>
      </c>
      <c r="AU40" s="21">
        <f t="shared" si="49"/>
        <v>0</v>
      </c>
      <c r="AV40" s="21">
        <f t="shared" si="50"/>
        <v>48.54</v>
      </c>
    </row>
    <row r="41" spans="1:48">
      <c r="A41" s="13" t="s">
        <v>26</v>
      </c>
      <c r="B41" s="13">
        <f t="shared" si="51"/>
        <v>4924.29</v>
      </c>
      <c r="C41" s="13">
        <v>0</v>
      </c>
      <c r="D41" s="13">
        <v>0</v>
      </c>
      <c r="E41" s="13">
        <v>4641.16</v>
      </c>
      <c r="F41" s="13">
        <v>196.14</v>
      </c>
      <c r="G41" s="13">
        <v>86.99</v>
      </c>
      <c r="H41" s="13">
        <v>174.58</v>
      </c>
      <c r="I41" s="13">
        <v>40.020000000000003</v>
      </c>
      <c r="J41" s="13">
        <v>0</v>
      </c>
      <c r="K41" s="13">
        <v>0</v>
      </c>
      <c r="L41" s="13">
        <v>0</v>
      </c>
      <c r="M41" s="13">
        <v>0</v>
      </c>
      <c r="N41" s="13">
        <v>179.16</v>
      </c>
      <c r="R41" s="36" t="s">
        <v>26</v>
      </c>
      <c r="S41" s="36">
        <f t="shared" si="52"/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I41" s="13" t="s">
        <v>26</v>
      </c>
      <c r="AJ41" s="13">
        <f t="shared" si="53"/>
        <v>4924.29</v>
      </c>
      <c r="AK41" s="21">
        <f t="shared" si="39"/>
        <v>0</v>
      </c>
      <c r="AL41" s="21">
        <f t="shared" si="40"/>
        <v>0</v>
      </c>
      <c r="AM41" s="21">
        <f t="shared" si="41"/>
        <v>4641.16</v>
      </c>
      <c r="AN41" s="21">
        <f t="shared" si="42"/>
        <v>196.14</v>
      </c>
      <c r="AO41" s="21">
        <f t="shared" si="43"/>
        <v>86.99</v>
      </c>
      <c r="AP41" s="21">
        <f t="shared" si="44"/>
        <v>174.58</v>
      </c>
      <c r="AQ41" s="21">
        <f t="shared" si="45"/>
        <v>40.020000000000003</v>
      </c>
      <c r="AR41" s="21">
        <f t="shared" si="46"/>
        <v>0</v>
      </c>
      <c r="AS41" s="21">
        <f t="shared" si="47"/>
        <v>0</v>
      </c>
      <c r="AT41" s="21">
        <f t="shared" si="48"/>
        <v>0</v>
      </c>
      <c r="AU41" s="21">
        <f t="shared" si="49"/>
        <v>0</v>
      </c>
      <c r="AV41" s="21">
        <f t="shared" si="50"/>
        <v>179.16</v>
      </c>
    </row>
    <row r="42" spans="1:48">
      <c r="A42" s="13" t="s">
        <v>27</v>
      </c>
      <c r="B42" s="13">
        <f t="shared" si="51"/>
        <v>19099.916999999998</v>
      </c>
      <c r="C42" s="13">
        <v>0</v>
      </c>
      <c r="D42" s="13">
        <v>0</v>
      </c>
      <c r="E42" s="13">
        <v>11301.047</v>
      </c>
      <c r="F42" s="13">
        <v>7642.75</v>
      </c>
      <c r="G42" s="13">
        <v>156.12</v>
      </c>
      <c r="H42" s="13">
        <v>0</v>
      </c>
      <c r="I42" s="13">
        <v>106.29</v>
      </c>
      <c r="J42" s="13">
        <v>0.36</v>
      </c>
      <c r="K42" s="13">
        <v>0</v>
      </c>
      <c r="L42" s="13">
        <v>0</v>
      </c>
      <c r="M42" s="13">
        <v>0</v>
      </c>
      <c r="N42" s="13">
        <v>528.46</v>
      </c>
      <c r="R42" s="36" t="s">
        <v>27</v>
      </c>
      <c r="S42" s="36">
        <f t="shared" si="52"/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I42" s="13" t="s">
        <v>27</v>
      </c>
      <c r="AJ42" s="13">
        <f t="shared" si="53"/>
        <v>19099.916999999998</v>
      </c>
      <c r="AK42" s="21">
        <f t="shared" si="39"/>
        <v>0</v>
      </c>
      <c r="AL42" s="21">
        <f t="shared" si="40"/>
        <v>0</v>
      </c>
      <c r="AM42" s="21">
        <f t="shared" si="41"/>
        <v>11301.047</v>
      </c>
      <c r="AN42" s="21">
        <f t="shared" si="42"/>
        <v>7642.75</v>
      </c>
      <c r="AO42" s="21">
        <f t="shared" si="43"/>
        <v>156.12</v>
      </c>
      <c r="AP42" s="21">
        <f t="shared" si="44"/>
        <v>0</v>
      </c>
      <c r="AQ42" s="21">
        <f t="shared" si="45"/>
        <v>106.29</v>
      </c>
      <c r="AR42" s="21">
        <f t="shared" si="46"/>
        <v>0.36</v>
      </c>
      <c r="AS42" s="21">
        <f t="shared" si="47"/>
        <v>0</v>
      </c>
      <c r="AT42" s="21">
        <f t="shared" si="48"/>
        <v>0</v>
      </c>
      <c r="AU42" s="21">
        <f t="shared" si="49"/>
        <v>0</v>
      </c>
      <c r="AV42" s="21">
        <f t="shared" si="50"/>
        <v>528.46</v>
      </c>
    </row>
    <row r="43" spans="1:48">
      <c r="A43" s="13" t="s">
        <v>28</v>
      </c>
      <c r="B43" s="13">
        <f t="shared" si="51"/>
        <v>104167.9832</v>
      </c>
      <c r="C43" s="13">
        <v>0</v>
      </c>
      <c r="D43" s="13">
        <v>0</v>
      </c>
      <c r="E43" s="13">
        <v>79811.628200000006</v>
      </c>
      <c r="F43" s="13">
        <v>24351.044999999998</v>
      </c>
      <c r="G43" s="13">
        <v>5.31</v>
      </c>
      <c r="H43" s="13">
        <v>0</v>
      </c>
      <c r="I43" s="13">
        <v>54.48</v>
      </c>
      <c r="J43" s="13">
        <v>0</v>
      </c>
      <c r="K43" s="13">
        <v>0.60499999999999998</v>
      </c>
      <c r="L43" s="13">
        <v>0</v>
      </c>
      <c r="M43" s="13">
        <v>0</v>
      </c>
      <c r="N43" s="13">
        <v>31.535</v>
      </c>
      <c r="R43" s="36" t="s">
        <v>28</v>
      </c>
      <c r="S43" s="36">
        <f t="shared" si="52"/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I43" s="13" t="s">
        <v>28</v>
      </c>
      <c r="AJ43" s="13">
        <f t="shared" si="53"/>
        <v>104167.9832</v>
      </c>
      <c r="AK43" s="21">
        <f t="shared" si="39"/>
        <v>0</v>
      </c>
      <c r="AL43" s="21">
        <f t="shared" si="40"/>
        <v>0</v>
      </c>
      <c r="AM43" s="21">
        <f t="shared" si="41"/>
        <v>79811.628200000006</v>
      </c>
      <c r="AN43" s="21">
        <f t="shared" si="42"/>
        <v>24351.044999999998</v>
      </c>
      <c r="AO43" s="21">
        <f t="shared" si="43"/>
        <v>5.31</v>
      </c>
      <c r="AP43" s="21">
        <f t="shared" si="44"/>
        <v>0</v>
      </c>
      <c r="AQ43" s="21">
        <f t="shared" si="45"/>
        <v>54.48</v>
      </c>
      <c r="AR43" s="21">
        <f t="shared" si="46"/>
        <v>0</v>
      </c>
      <c r="AS43" s="21">
        <f t="shared" si="47"/>
        <v>0.60499999999999998</v>
      </c>
      <c r="AT43" s="21">
        <f t="shared" si="48"/>
        <v>0</v>
      </c>
      <c r="AU43" s="21">
        <f t="shared" si="49"/>
        <v>0</v>
      </c>
      <c r="AV43" s="21">
        <f t="shared" si="50"/>
        <v>31.535</v>
      </c>
    </row>
    <row r="44" spans="1:48">
      <c r="A44" s="13" t="s">
        <v>29</v>
      </c>
      <c r="B44" s="13">
        <f t="shared" si="51"/>
        <v>62989.859999999993</v>
      </c>
      <c r="C44" s="13">
        <v>0</v>
      </c>
      <c r="D44" s="13">
        <v>0</v>
      </c>
      <c r="E44" s="13">
        <v>51284.394999999997</v>
      </c>
      <c r="F44" s="13">
        <v>11699.875000000002</v>
      </c>
      <c r="G44" s="13">
        <v>5.59</v>
      </c>
      <c r="H44" s="13">
        <v>0</v>
      </c>
      <c r="I44" s="13">
        <v>95.14</v>
      </c>
      <c r="J44" s="13">
        <v>0</v>
      </c>
      <c r="K44" s="13">
        <v>0.64300000000000002</v>
      </c>
      <c r="L44" s="13">
        <v>0</v>
      </c>
      <c r="M44" s="13">
        <v>0</v>
      </c>
      <c r="N44" s="13">
        <v>65.894999999999996</v>
      </c>
      <c r="R44" s="36" t="s">
        <v>29</v>
      </c>
      <c r="S44" s="36">
        <f t="shared" si="52"/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I44" s="13" t="s">
        <v>29</v>
      </c>
      <c r="AJ44" s="13">
        <f t="shared" si="53"/>
        <v>62989.859999999993</v>
      </c>
      <c r="AK44" s="21">
        <f t="shared" si="39"/>
        <v>0</v>
      </c>
      <c r="AL44" s="21">
        <f t="shared" si="40"/>
        <v>0</v>
      </c>
      <c r="AM44" s="21">
        <f t="shared" si="41"/>
        <v>51284.394999999997</v>
      </c>
      <c r="AN44" s="21">
        <f t="shared" si="42"/>
        <v>11699.875000000002</v>
      </c>
      <c r="AO44" s="21">
        <f t="shared" si="43"/>
        <v>5.59</v>
      </c>
      <c r="AP44" s="21">
        <f t="shared" si="44"/>
        <v>0</v>
      </c>
      <c r="AQ44" s="21">
        <f t="shared" si="45"/>
        <v>95.14</v>
      </c>
      <c r="AR44" s="21">
        <f t="shared" si="46"/>
        <v>0</v>
      </c>
      <c r="AS44" s="21">
        <f t="shared" si="47"/>
        <v>0.64300000000000002</v>
      </c>
      <c r="AT44" s="21">
        <f t="shared" si="48"/>
        <v>0</v>
      </c>
      <c r="AU44" s="21">
        <f t="shared" si="49"/>
        <v>0</v>
      </c>
      <c r="AV44" s="21">
        <f t="shared" si="50"/>
        <v>65.894999999999996</v>
      </c>
    </row>
    <row r="45" spans="1:48" ht="25.5">
      <c r="A45" s="15" t="s">
        <v>34</v>
      </c>
      <c r="B45" s="15">
        <f>SUM(B33:B44)</f>
        <v>449702.56800000003</v>
      </c>
      <c r="C45" s="15">
        <f t="shared" ref="C45:N45" si="54">SUM(C33:C44)</f>
        <v>0</v>
      </c>
      <c r="D45" s="15">
        <f t="shared" si="54"/>
        <v>0</v>
      </c>
      <c r="E45" s="15">
        <f>SUM(E33:E44)</f>
        <v>368984.81800000009</v>
      </c>
      <c r="F45" s="15">
        <f t="shared" si="54"/>
        <v>80463.740000000005</v>
      </c>
      <c r="G45" s="15">
        <f t="shared" si="54"/>
        <v>254.01000000000002</v>
      </c>
      <c r="H45" s="15">
        <f t="shared" si="54"/>
        <v>553.91</v>
      </c>
      <c r="I45" s="15">
        <f t="shared" si="54"/>
        <v>669.67</v>
      </c>
      <c r="J45" s="15">
        <f t="shared" si="54"/>
        <v>0.52100000000000002</v>
      </c>
      <c r="K45" s="15">
        <f>SUM(K33:K44)</f>
        <v>2.448</v>
      </c>
      <c r="L45" s="15">
        <f t="shared" si="54"/>
        <v>0</v>
      </c>
      <c r="M45" s="15">
        <f t="shared" si="54"/>
        <v>0.54</v>
      </c>
      <c r="N45" s="15">
        <f t="shared" si="54"/>
        <v>943.69999999999993</v>
      </c>
      <c r="R45" s="38" t="s">
        <v>34</v>
      </c>
      <c r="S45" s="38">
        <f>SUM(S33:S44)</f>
        <v>0</v>
      </c>
      <c r="T45" s="38">
        <f t="shared" ref="T45:AE45" si="55">SUM(T33:T44)</f>
        <v>0</v>
      </c>
      <c r="U45" s="38">
        <f t="shared" si="55"/>
        <v>0</v>
      </c>
      <c r="V45" s="38">
        <f>SUM(V33:V44)</f>
        <v>0</v>
      </c>
      <c r="W45" s="38">
        <f t="shared" si="55"/>
        <v>0</v>
      </c>
      <c r="X45" s="38">
        <f t="shared" si="55"/>
        <v>0</v>
      </c>
      <c r="Y45" s="38">
        <f t="shared" si="55"/>
        <v>0</v>
      </c>
      <c r="Z45" s="38">
        <f t="shared" si="55"/>
        <v>0</v>
      </c>
      <c r="AA45" s="38">
        <f t="shared" si="55"/>
        <v>0</v>
      </c>
      <c r="AB45" s="38">
        <f>SUM(AB33:AB44)</f>
        <v>0</v>
      </c>
      <c r="AC45" s="38">
        <f t="shared" si="55"/>
        <v>0</v>
      </c>
      <c r="AD45" s="38">
        <f t="shared" si="55"/>
        <v>0</v>
      </c>
      <c r="AE45" s="38">
        <f t="shared" si="55"/>
        <v>0</v>
      </c>
      <c r="AI45" s="15" t="s">
        <v>34</v>
      </c>
      <c r="AJ45" s="15">
        <f>SUM(AJ33:AJ44)</f>
        <v>449702.56800000003</v>
      </c>
      <c r="AK45" s="15">
        <f t="shared" ref="AK45:AV45" si="56">SUM(AK33:AK44)</f>
        <v>0</v>
      </c>
      <c r="AL45" s="15">
        <f t="shared" si="56"/>
        <v>0</v>
      </c>
      <c r="AM45" s="15">
        <f>SUM(AM33:AM44)</f>
        <v>368984.81800000009</v>
      </c>
      <c r="AN45" s="15">
        <f t="shared" si="56"/>
        <v>80463.740000000005</v>
      </c>
      <c r="AO45" s="15">
        <f t="shared" si="56"/>
        <v>254.01000000000002</v>
      </c>
      <c r="AP45" s="15">
        <f t="shared" si="56"/>
        <v>553.91</v>
      </c>
      <c r="AQ45" s="15">
        <f t="shared" si="56"/>
        <v>669.67</v>
      </c>
      <c r="AR45" s="15">
        <f t="shared" si="56"/>
        <v>0.52100000000000002</v>
      </c>
      <c r="AS45" s="15">
        <f>SUM(AS33:AS44)</f>
        <v>2.448</v>
      </c>
      <c r="AT45" s="15">
        <f t="shared" si="56"/>
        <v>0</v>
      </c>
      <c r="AU45" s="15">
        <f t="shared" si="56"/>
        <v>0.54</v>
      </c>
      <c r="AV45" s="15">
        <f t="shared" si="56"/>
        <v>943.69999999999993</v>
      </c>
    </row>
    <row r="46" spans="1:48">
      <c r="A46" s="44">
        <v>2019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R46" s="45">
        <v>2019</v>
      </c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I46" s="44">
        <v>2019</v>
      </c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</row>
    <row r="47" spans="1:48">
      <c r="A47" s="13" t="s">
        <v>31</v>
      </c>
      <c r="B47" s="13">
        <f t="shared" ref="B47:B55" si="57">SUM(C47:G47)</f>
        <v>74479.142999999996</v>
      </c>
      <c r="C47" s="13">
        <v>0</v>
      </c>
      <c r="D47" s="13">
        <v>0</v>
      </c>
      <c r="E47" s="13">
        <v>69249.472999999998</v>
      </c>
      <c r="F47" s="13">
        <v>5229.67</v>
      </c>
      <c r="G47" s="13">
        <v>0</v>
      </c>
      <c r="H47" s="13">
        <v>318.02</v>
      </c>
      <c r="I47" s="13">
        <v>326.69</v>
      </c>
      <c r="J47" s="13">
        <v>0.16800000000000001</v>
      </c>
      <c r="K47" s="13">
        <v>0</v>
      </c>
      <c r="L47" s="13">
        <v>0</v>
      </c>
      <c r="M47" s="13">
        <v>0</v>
      </c>
      <c r="N47" s="13">
        <v>76.260000000000005</v>
      </c>
      <c r="R47" s="36" t="s">
        <v>31</v>
      </c>
      <c r="S47" s="36">
        <f t="shared" ref="S47:S55" si="58">SUM(T47:X47)</f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I47" s="13" t="s">
        <v>31</v>
      </c>
      <c r="AJ47" s="13">
        <f t="shared" ref="AJ47:AJ55" si="59">SUM(AK47:AO47)</f>
        <v>74479.142999999996</v>
      </c>
      <c r="AK47" s="21">
        <f t="shared" ref="AK47:AK58" si="60">C47+T47</f>
        <v>0</v>
      </c>
      <c r="AL47" s="21">
        <f t="shared" ref="AL47:AL58" si="61">D47+U47</f>
        <v>0</v>
      </c>
      <c r="AM47" s="21">
        <f t="shared" ref="AM47:AM58" si="62">E47+V47</f>
        <v>69249.472999999998</v>
      </c>
      <c r="AN47" s="21">
        <f t="shared" ref="AN47:AN58" si="63">F47+W47</f>
        <v>5229.67</v>
      </c>
      <c r="AO47" s="21">
        <f t="shared" ref="AO47:AO58" si="64">G47+X47</f>
        <v>0</v>
      </c>
      <c r="AP47" s="21">
        <f t="shared" ref="AP47:AP58" si="65">H47+Y47</f>
        <v>318.02</v>
      </c>
      <c r="AQ47" s="21">
        <f t="shared" ref="AQ47:AQ58" si="66">I47+Z47</f>
        <v>326.69</v>
      </c>
      <c r="AR47" s="21">
        <f t="shared" ref="AR47:AR58" si="67">J47+AA47</f>
        <v>0.16800000000000001</v>
      </c>
      <c r="AS47" s="21">
        <f t="shared" ref="AS47:AS58" si="68">K47+AB47</f>
        <v>0</v>
      </c>
      <c r="AT47" s="21">
        <f t="shared" ref="AT47:AT58" si="69">L47+AC47</f>
        <v>0</v>
      </c>
      <c r="AU47" s="21">
        <f t="shared" ref="AU47:AU58" si="70">M47+AD47</f>
        <v>0</v>
      </c>
      <c r="AV47" s="21">
        <f t="shared" ref="AV47:AV58" si="71">N47+AE47</f>
        <v>76.260000000000005</v>
      </c>
    </row>
    <row r="48" spans="1:48">
      <c r="A48" s="13" t="s">
        <v>32</v>
      </c>
      <c r="B48" s="13">
        <f t="shared" si="57"/>
        <v>21969.89</v>
      </c>
      <c r="C48" s="13">
        <v>0</v>
      </c>
      <c r="D48" s="13">
        <v>0</v>
      </c>
      <c r="E48" s="13">
        <v>17723.86</v>
      </c>
      <c r="F48" s="13">
        <v>4246.03</v>
      </c>
      <c r="G48" s="13">
        <v>0</v>
      </c>
      <c r="H48" s="13">
        <v>16.48</v>
      </c>
      <c r="I48" s="13">
        <v>55.23</v>
      </c>
      <c r="J48" s="13">
        <v>0</v>
      </c>
      <c r="K48" s="13">
        <v>0</v>
      </c>
      <c r="L48" s="13">
        <v>0</v>
      </c>
      <c r="M48" s="13">
        <v>0</v>
      </c>
      <c r="N48" s="13">
        <v>26.72</v>
      </c>
      <c r="R48" s="36" t="s">
        <v>32</v>
      </c>
      <c r="S48" s="36">
        <f t="shared" si="58"/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I48" s="13" t="s">
        <v>32</v>
      </c>
      <c r="AJ48" s="13">
        <f t="shared" si="59"/>
        <v>21969.89</v>
      </c>
      <c r="AK48" s="21">
        <f t="shared" si="60"/>
        <v>0</v>
      </c>
      <c r="AL48" s="21">
        <f t="shared" si="61"/>
        <v>0</v>
      </c>
      <c r="AM48" s="21">
        <f t="shared" si="62"/>
        <v>17723.86</v>
      </c>
      <c r="AN48" s="21">
        <f t="shared" si="63"/>
        <v>4246.03</v>
      </c>
      <c r="AO48" s="21">
        <f t="shared" si="64"/>
        <v>0</v>
      </c>
      <c r="AP48" s="21">
        <f t="shared" si="65"/>
        <v>16.48</v>
      </c>
      <c r="AQ48" s="21">
        <f t="shared" si="66"/>
        <v>55.23</v>
      </c>
      <c r="AR48" s="21">
        <f t="shared" si="67"/>
        <v>0</v>
      </c>
      <c r="AS48" s="21">
        <f t="shared" si="68"/>
        <v>0</v>
      </c>
      <c r="AT48" s="21">
        <f t="shared" si="69"/>
        <v>0</v>
      </c>
      <c r="AU48" s="21">
        <f t="shared" si="70"/>
        <v>0</v>
      </c>
      <c r="AV48" s="21">
        <f t="shared" si="71"/>
        <v>26.72</v>
      </c>
    </row>
    <row r="49" spans="1:48">
      <c r="A49" s="13" t="s">
        <v>20</v>
      </c>
      <c r="B49" s="13">
        <f t="shared" si="57"/>
        <v>19311.919999999998</v>
      </c>
      <c r="C49" s="13">
        <v>0</v>
      </c>
      <c r="D49" s="13">
        <v>0</v>
      </c>
      <c r="E49" s="13">
        <v>8569.93</v>
      </c>
      <c r="F49" s="13">
        <v>10741.99</v>
      </c>
      <c r="G49" s="13">
        <v>0</v>
      </c>
      <c r="H49" s="13">
        <v>337.84000000000003</v>
      </c>
      <c r="I49" s="13">
        <v>61.46</v>
      </c>
      <c r="J49" s="13">
        <v>0</v>
      </c>
      <c r="K49" s="13">
        <v>0</v>
      </c>
      <c r="L49" s="13">
        <v>0</v>
      </c>
      <c r="M49" s="13">
        <v>0</v>
      </c>
      <c r="N49" s="13">
        <v>36.32</v>
      </c>
      <c r="R49" s="36" t="s">
        <v>20</v>
      </c>
      <c r="S49" s="36">
        <f t="shared" si="58"/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I49" s="13" t="s">
        <v>20</v>
      </c>
      <c r="AJ49" s="13">
        <f t="shared" si="59"/>
        <v>19311.919999999998</v>
      </c>
      <c r="AK49" s="21">
        <f t="shared" si="60"/>
        <v>0</v>
      </c>
      <c r="AL49" s="21">
        <f t="shared" si="61"/>
        <v>0</v>
      </c>
      <c r="AM49" s="21">
        <f t="shared" si="62"/>
        <v>8569.93</v>
      </c>
      <c r="AN49" s="21">
        <f t="shared" si="63"/>
        <v>10741.99</v>
      </c>
      <c r="AO49" s="21">
        <f t="shared" si="64"/>
        <v>0</v>
      </c>
      <c r="AP49" s="21">
        <f t="shared" si="65"/>
        <v>337.84000000000003</v>
      </c>
      <c r="AQ49" s="21">
        <f t="shared" si="66"/>
        <v>61.46</v>
      </c>
      <c r="AR49" s="21">
        <f t="shared" si="67"/>
        <v>0</v>
      </c>
      <c r="AS49" s="21">
        <f t="shared" si="68"/>
        <v>0</v>
      </c>
      <c r="AT49" s="21">
        <f t="shared" si="69"/>
        <v>0</v>
      </c>
      <c r="AU49" s="21">
        <f t="shared" si="70"/>
        <v>0</v>
      </c>
      <c r="AV49" s="21">
        <f t="shared" si="71"/>
        <v>36.32</v>
      </c>
    </row>
    <row r="50" spans="1:48">
      <c r="A50" s="13" t="s">
        <v>21</v>
      </c>
      <c r="B50" s="13">
        <f t="shared" si="57"/>
        <v>28559.87</v>
      </c>
      <c r="C50" s="13">
        <v>0</v>
      </c>
      <c r="D50" s="13">
        <v>0</v>
      </c>
      <c r="E50" s="13">
        <v>21280.3</v>
      </c>
      <c r="F50" s="13">
        <v>7279.57</v>
      </c>
      <c r="G50" s="13">
        <v>0</v>
      </c>
      <c r="H50" s="13">
        <v>0</v>
      </c>
      <c r="I50" s="13">
        <v>32.630000000000003</v>
      </c>
      <c r="J50" s="13">
        <v>0</v>
      </c>
      <c r="K50" s="13">
        <v>0.78749999999999998</v>
      </c>
      <c r="L50" s="13">
        <v>0</v>
      </c>
      <c r="M50" s="13">
        <v>0</v>
      </c>
      <c r="N50" s="13">
        <v>24.94</v>
      </c>
      <c r="R50" s="36" t="s">
        <v>21</v>
      </c>
      <c r="S50" s="36">
        <f t="shared" si="58"/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I50" s="13" t="s">
        <v>21</v>
      </c>
      <c r="AJ50" s="13">
        <f t="shared" si="59"/>
        <v>28559.87</v>
      </c>
      <c r="AK50" s="21">
        <f t="shared" si="60"/>
        <v>0</v>
      </c>
      <c r="AL50" s="21">
        <f t="shared" si="61"/>
        <v>0</v>
      </c>
      <c r="AM50" s="21">
        <f t="shared" si="62"/>
        <v>21280.3</v>
      </c>
      <c r="AN50" s="21">
        <f t="shared" si="63"/>
        <v>7279.57</v>
      </c>
      <c r="AO50" s="21">
        <f t="shared" si="64"/>
        <v>0</v>
      </c>
      <c r="AP50" s="21">
        <f t="shared" si="65"/>
        <v>0</v>
      </c>
      <c r="AQ50" s="21">
        <f t="shared" si="66"/>
        <v>32.630000000000003</v>
      </c>
      <c r="AR50" s="21">
        <f t="shared" si="67"/>
        <v>0</v>
      </c>
      <c r="AS50" s="21">
        <f t="shared" si="68"/>
        <v>0.78749999999999998</v>
      </c>
      <c r="AT50" s="21">
        <f t="shared" si="69"/>
        <v>0</v>
      </c>
      <c r="AU50" s="21">
        <f t="shared" si="70"/>
        <v>0</v>
      </c>
      <c r="AV50" s="21">
        <f t="shared" si="71"/>
        <v>24.94</v>
      </c>
    </row>
    <row r="51" spans="1:48" s="11" customFormat="1">
      <c r="A51" s="13" t="s">
        <v>22</v>
      </c>
      <c r="B51" s="13">
        <f t="shared" si="57"/>
        <v>45418</v>
      </c>
      <c r="C51" s="13">
        <v>0</v>
      </c>
      <c r="D51" s="13">
        <v>0</v>
      </c>
      <c r="E51" s="13">
        <v>11200.58</v>
      </c>
      <c r="F51" s="13">
        <v>34217.42</v>
      </c>
      <c r="G51" s="13">
        <v>0</v>
      </c>
      <c r="H51" s="13">
        <v>0</v>
      </c>
      <c r="I51" s="13">
        <v>27.37</v>
      </c>
      <c r="J51" s="13">
        <v>0.216</v>
      </c>
      <c r="K51" s="13">
        <v>0.48</v>
      </c>
      <c r="L51" s="13">
        <v>0</v>
      </c>
      <c r="M51" s="13">
        <v>0</v>
      </c>
      <c r="N51" s="13">
        <v>33.68</v>
      </c>
      <c r="P51" s="28"/>
      <c r="R51" s="36" t="s">
        <v>22</v>
      </c>
      <c r="S51" s="36">
        <f t="shared" si="58"/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G51" s="32"/>
      <c r="AI51" s="13" t="s">
        <v>22</v>
      </c>
      <c r="AJ51" s="13">
        <f t="shared" si="59"/>
        <v>45418</v>
      </c>
      <c r="AK51" s="21">
        <f t="shared" si="60"/>
        <v>0</v>
      </c>
      <c r="AL51" s="21">
        <f t="shared" si="61"/>
        <v>0</v>
      </c>
      <c r="AM51" s="21">
        <f t="shared" si="62"/>
        <v>11200.58</v>
      </c>
      <c r="AN51" s="21">
        <f t="shared" si="63"/>
        <v>34217.42</v>
      </c>
      <c r="AO51" s="21">
        <f t="shared" si="64"/>
        <v>0</v>
      </c>
      <c r="AP51" s="21">
        <f t="shared" si="65"/>
        <v>0</v>
      </c>
      <c r="AQ51" s="21">
        <f t="shared" si="66"/>
        <v>27.37</v>
      </c>
      <c r="AR51" s="21">
        <f t="shared" si="67"/>
        <v>0.216</v>
      </c>
      <c r="AS51" s="21">
        <f t="shared" si="68"/>
        <v>0.48</v>
      </c>
      <c r="AT51" s="21">
        <f t="shared" si="69"/>
        <v>0</v>
      </c>
      <c r="AU51" s="21">
        <f t="shared" si="70"/>
        <v>0</v>
      </c>
      <c r="AV51" s="21">
        <f t="shared" si="71"/>
        <v>33.68</v>
      </c>
    </row>
    <row r="52" spans="1:48" s="11" customFormat="1">
      <c r="A52" s="13" t="s">
        <v>23</v>
      </c>
      <c r="B52" s="13">
        <f t="shared" si="57"/>
        <v>66633.37</v>
      </c>
      <c r="C52" s="13">
        <v>0</v>
      </c>
      <c r="D52" s="13">
        <v>0</v>
      </c>
      <c r="E52" s="13">
        <v>23874.46</v>
      </c>
      <c r="F52" s="13">
        <v>42747.97</v>
      </c>
      <c r="G52" s="13">
        <v>10.94</v>
      </c>
      <c r="H52" s="13">
        <v>59.239999999999995</v>
      </c>
      <c r="I52" s="13">
        <v>11.9</v>
      </c>
      <c r="J52" s="13">
        <v>0</v>
      </c>
      <c r="K52" s="13">
        <v>0.89749999999999996</v>
      </c>
      <c r="L52" s="13">
        <v>0</v>
      </c>
      <c r="M52" s="13">
        <v>0</v>
      </c>
      <c r="N52" s="13">
        <v>35.28</v>
      </c>
      <c r="P52" s="28"/>
      <c r="R52" s="36" t="s">
        <v>23</v>
      </c>
      <c r="S52" s="36">
        <f t="shared" si="58"/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G52" s="32"/>
      <c r="AI52" s="13" t="s">
        <v>23</v>
      </c>
      <c r="AJ52" s="13">
        <f t="shared" si="59"/>
        <v>66633.37</v>
      </c>
      <c r="AK52" s="21">
        <f t="shared" si="60"/>
        <v>0</v>
      </c>
      <c r="AL52" s="21">
        <f t="shared" si="61"/>
        <v>0</v>
      </c>
      <c r="AM52" s="21">
        <f t="shared" si="62"/>
        <v>23874.46</v>
      </c>
      <c r="AN52" s="21">
        <f t="shared" si="63"/>
        <v>42747.97</v>
      </c>
      <c r="AO52" s="21">
        <f t="shared" si="64"/>
        <v>10.94</v>
      </c>
      <c r="AP52" s="21">
        <f t="shared" si="65"/>
        <v>59.239999999999995</v>
      </c>
      <c r="AQ52" s="21">
        <f t="shared" si="66"/>
        <v>11.9</v>
      </c>
      <c r="AR52" s="21">
        <f t="shared" si="67"/>
        <v>0</v>
      </c>
      <c r="AS52" s="21">
        <f t="shared" si="68"/>
        <v>0.89749999999999996</v>
      </c>
      <c r="AT52" s="21">
        <f t="shared" si="69"/>
        <v>0</v>
      </c>
      <c r="AU52" s="21">
        <f t="shared" si="70"/>
        <v>0</v>
      </c>
      <c r="AV52" s="21">
        <f t="shared" si="71"/>
        <v>35.28</v>
      </c>
    </row>
    <row r="53" spans="1:48" s="11" customFormat="1">
      <c r="A53" s="13" t="s">
        <v>24</v>
      </c>
      <c r="B53" s="13">
        <f t="shared" si="57"/>
        <v>36619.639999999992</v>
      </c>
      <c r="C53" s="13">
        <v>0</v>
      </c>
      <c r="D53" s="13">
        <v>0</v>
      </c>
      <c r="E53" s="13">
        <v>1632.74</v>
      </c>
      <c r="F53" s="13">
        <v>34960.879999999997</v>
      </c>
      <c r="G53" s="13">
        <v>26.02</v>
      </c>
      <c r="H53" s="13">
        <v>64.38</v>
      </c>
      <c r="I53" s="13">
        <v>120.65</v>
      </c>
      <c r="J53" s="13">
        <v>0</v>
      </c>
      <c r="K53" s="13">
        <v>0</v>
      </c>
      <c r="L53" s="13">
        <v>0</v>
      </c>
      <c r="M53" s="13">
        <v>0</v>
      </c>
      <c r="N53" s="13">
        <v>57.919999999999995</v>
      </c>
      <c r="P53" s="28"/>
      <c r="R53" s="36" t="s">
        <v>24</v>
      </c>
      <c r="S53" s="36">
        <f t="shared" si="58"/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G53" s="32"/>
      <c r="AI53" s="13" t="s">
        <v>24</v>
      </c>
      <c r="AJ53" s="13">
        <f t="shared" si="59"/>
        <v>36619.639999999992</v>
      </c>
      <c r="AK53" s="21">
        <f t="shared" si="60"/>
        <v>0</v>
      </c>
      <c r="AL53" s="21">
        <f t="shared" si="61"/>
        <v>0</v>
      </c>
      <c r="AM53" s="21">
        <f t="shared" si="62"/>
        <v>1632.74</v>
      </c>
      <c r="AN53" s="21">
        <f t="shared" si="63"/>
        <v>34960.879999999997</v>
      </c>
      <c r="AO53" s="21">
        <f t="shared" si="64"/>
        <v>26.02</v>
      </c>
      <c r="AP53" s="21">
        <f t="shared" si="65"/>
        <v>64.38</v>
      </c>
      <c r="AQ53" s="21">
        <f t="shared" si="66"/>
        <v>120.65</v>
      </c>
      <c r="AR53" s="21">
        <f t="shared" si="67"/>
        <v>0</v>
      </c>
      <c r="AS53" s="21">
        <f t="shared" si="68"/>
        <v>0</v>
      </c>
      <c r="AT53" s="21">
        <f t="shared" si="69"/>
        <v>0</v>
      </c>
      <c r="AU53" s="21">
        <f t="shared" si="70"/>
        <v>0</v>
      </c>
      <c r="AV53" s="21">
        <f t="shared" si="71"/>
        <v>57.919999999999995</v>
      </c>
    </row>
    <row r="54" spans="1:48" s="11" customFormat="1">
      <c r="A54" s="13" t="s">
        <v>25</v>
      </c>
      <c r="B54" s="13">
        <f t="shared" si="57"/>
        <v>2526.7650000000003</v>
      </c>
      <c r="C54" s="13">
        <v>0</v>
      </c>
      <c r="D54" s="13">
        <v>0</v>
      </c>
      <c r="E54" s="13">
        <v>0</v>
      </c>
      <c r="F54" s="13">
        <v>2498.9550000000004</v>
      </c>
      <c r="G54" s="13">
        <v>27.81</v>
      </c>
      <c r="H54" s="13">
        <v>31.86</v>
      </c>
      <c r="I54" s="13">
        <v>40.159999999999997</v>
      </c>
      <c r="J54" s="13">
        <v>0</v>
      </c>
      <c r="K54" s="13">
        <v>0.83</v>
      </c>
      <c r="L54" s="13">
        <v>0</v>
      </c>
      <c r="M54" s="13">
        <v>0</v>
      </c>
      <c r="N54" s="13">
        <v>66.304999999999993</v>
      </c>
      <c r="P54" s="28"/>
      <c r="R54" s="36" t="s">
        <v>25</v>
      </c>
      <c r="S54" s="36">
        <f t="shared" si="58"/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G54" s="32"/>
      <c r="AI54" s="13" t="s">
        <v>25</v>
      </c>
      <c r="AJ54" s="13">
        <f t="shared" si="59"/>
        <v>2526.7650000000003</v>
      </c>
      <c r="AK54" s="21">
        <f t="shared" si="60"/>
        <v>0</v>
      </c>
      <c r="AL54" s="21">
        <f t="shared" si="61"/>
        <v>0</v>
      </c>
      <c r="AM54" s="21">
        <f t="shared" si="62"/>
        <v>0</v>
      </c>
      <c r="AN54" s="21">
        <f t="shared" si="63"/>
        <v>2498.9550000000004</v>
      </c>
      <c r="AO54" s="21">
        <f t="shared" si="64"/>
        <v>27.81</v>
      </c>
      <c r="AP54" s="21">
        <f t="shared" si="65"/>
        <v>31.86</v>
      </c>
      <c r="AQ54" s="21">
        <f t="shared" si="66"/>
        <v>40.159999999999997</v>
      </c>
      <c r="AR54" s="21">
        <f t="shared" si="67"/>
        <v>0</v>
      </c>
      <c r="AS54" s="21">
        <f t="shared" si="68"/>
        <v>0.83</v>
      </c>
      <c r="AT54" s="21">
        <f t="shared" si="69"/>
        <v>0</v>
      </c>
      <c r="AU54" s="21">
        <f t="shared" si="70"/>
        <v>0</v>
      </c>
      <c r="AV54" s="21">
        <f t="shared" si="71"/>
        <v>66.304999999999993</v>
      </c>
    </row>
    <row r="55" spans="1:48" s="11" customFormat="1">
      <c r="A55" s="13" t="s">
        <v>26</v>
      </c>
      <c r="B55" s="13">
        <f t="shared" si="57"/>
        <v>4117.6350000000002</v>
      </c>
      <c r="C55" s="13">
        <v>0</v>
      </c>
      <c r="D55" s="13">
        <v>0</v>
      </c>
      <c r="E55" s="13">
        <v>0</v>
      </c>
      <c r="F55" s="13">
        <v>4088.7050000000004</v>
      </c>
      <c r="G55" s="13">
        <v>28.93</v>
      </c>
      <c r="H55" s="13">
        <v>95.21</v>
      </c>
      <c r="I55" s="13">
        <v>18.950399999999998</v>
      </c>
      <c r="J55" s="13">
        <v>0</v>
      </c>
      <c r="K55" s="13">
        <v>0.56999999999999995</v>
      </c>
      <c r="L55" s="13">
        <v>0</v>
      </c>
      <c r="M55" s="13">
        <v>0</v>
      </c>
      <c r="N55" s="13">
        <v>127.40499999999999</v>
      </c>
      <c r="P55" s="28"/>
      <c r="R55" s="36" t="s">
        <v>26</v>
      </c>
      <c r="S55" s="36">
        <f t="shared" si="58"/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G55" s="32"/>
      <c r="AI55" s="13" t="s">
        <v>26</v>
      </c>
      <c r="AJ55" s="13">
        <f t="shared" si="59"/>
        <v>4117.6350000000002</v>
      </c>
      <c r="AK55" s="21">
        <f t="shared" si="60"/>
        <v>0</v>
      </c>
      <c r="AL55" s="21">
        <f t="shared" si="61"/>
        <v>0</v>
      </c>
      <c r="AM55" s="21">
        <f t="shared" si="62"/>
        <v>0</v>
      </c>
      <c r="AN55" s="21">
        <f t="shared" si="63"/>
        <v>4088.7050000000004</v>
      </c>
      <c r="AO55" s="21">
        <f t="shared" si="64"/>
        <v>28.93</v>
      </c>
      <c r="AP55" s="21">
        <f t="shared" si="65"/>
        <v>95.21</v>
      </c>
      <c r="AQ55" s="21">
        <f t="shared" si="66"/>
        <v>18.950399999999998</v>
      </c>
      <c r="AR55" s="21">
        <f t="shared" si="67"/>
        <v>0</v>
      </c>
      <c r="AS55" s="21">
        <f t="shared" si="68"/>
        <v>0.56999999999999995</v>
      </c>
      <c r="AT55" s="21">
        <f t="shared" si="69"/>
        <v>0</v>
      </c>
      <c r="AU55" s="21">
        <f t="shared" si="70"/>
        <v>0</v>
      </c>
      <c r="AV55" s="21">
        <f t="shared" si="71"/>
        <v>127.40499999999999</v>
      </c>
    </row>
    <row r="56" spans="1:48" s="11" customFormat="1">
      <c r="A56" s="13" t="s">
        <v>27</v>
      </c>
      <c r="B56" s="13">
        <f>SUM(C56:G56)</f>
        <v>6974.1750000000002</v>
      </c>
      <c r="C56" s="13">
        <v>0</v>
      </c>
      <c r="D56" s="13">
        <v>0</v>
      </c>
      <c r="E56" s="13">
        <v>0</v>
      </c>
      <c r="F56" s="13">
        <v>6948.0550000000003</v>
      </c>
      <c r="G56" s="13">
        <v>26.12</v>
      </c>
      <c r="H56" s="13">
        <v>15.9</v>
      </c>
      <c r="I56" s="13">
        <v>11.363</v>
      </c>
      <c r="J56" s="13">
        <v>0.17499999999999999</v>
      </c>
      <c r="K56" s="13">
        <v>1.02</v>
      </c>
      <c r="L56" s="13">
        <v>0</v>
      </c>
      <c r="M56" s="13">
        <v>0.6</v>
      </c>
      <c r="N56" s="13">
        <v>223.565</v>
      </c>
      <c r="P56" s="28"/>
      <c r="R56" s="36" t="s">
        <v>27</v>
      </c>
      <c r="S56" s="36">
        <f>SUM(T56:X56)</f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G56" s="32"/>
      <c r="AI56" s="13" t="s">
        <v>27</v>
      </c>
      <c r="AJ56" s="13">
        <f>SUM(AK56:AO56)</f>
        <v>6974.1750000000002</v>
      </c>
      <c r="AK56" s="21">
        <f t="shared" si="60"/>
        <v>0</v>
      </c>
      <c r="AL56" s="21">
        <f t="shared" si="61"/>
        <v>0</v>
      </c>
      <c r="AM56" s="21">
        <f t="shared" si="62"/>
        <v>0</v>
      </c>
      <c r="AN56" s="21">
        <f t="shared" si="63"/>
        <v>6948.0550000000003</v>
      </c>
      <c r="AO56" s="21">
        <f t="shared" si="64"/>
        <v>26.12</v>
      </c>
      <c r="AP56" s="21">
        <f t="shared" si="65"/>
        <v>15.9</v>
      </c>
      <c r="AQ56" s="21">
        <f t="shared" si="66"/>
        <v>11.363</v>
      </c>
      <c r="AR56" s="21">
        <f t="shared" si="67"/>
        <v>0.17499999999999999</v>
      </c>
      <c r="AS56" s="21">
        <f t="shared" si="68"/>
        <v>1.02</v>
      </c>
      <c r="AT56" s="21">
        <f t="shared" si="69"/>
        <v>0</v>
      </c>
      <c r="AU56" s="21">
        <f t="shared" si="70"/>
        <v>0.6</v>
      </c>
      <c r="AV56" s="21">
        <f t="shared" si="71"/>
        <v>223.565</v>
      </c>
    </row>
    <row r="57" spans="1:48" s="11" customFormat="1">
      <c r="A57" s="13" t="s">
        <v>28</v>
      </c>
      <c r="B57" s="13">
        <f>SUM(C57:G57)</f>
        <v>5334.37</v>
      </c>
      <c r="C57" s="13">
        <v>0</v>
      </c>
      <c r="D57" s="13">
        <v>0</v>
      </c>
      <c r="E57" s="13">
        <v>0</v>
      </c>
      <c r="F57" s="13">
        <v>5304.09</v>
      </c>
      <c r="G57" s="13">
        <v>30.28</v>
      </c>
      <c r="H57" s="13">
        <v>0</v>
      </c>
      <c r="I57" s="13">
        <v>8.8501399999999997</v>
      </c>
      <c r="J57" s="13">
        <v>0</v>
      </c>
      <c r="K57" s="13">
        <v>4.0000000000000001E-3</v>
      </c>
      <c r="L57" s="13">
        <v>0</v>
      </c>
      <c r="M57" s="13">
        <v>0</v>
      </c>
      <c r="N57" s="13">
        <v>151.63999999999999</v>
      </c>
      <c r="P57" s="28"/>
      <c r="R57" s="36" t="s">
        <v>28</v>
      </c>
      <c r="S57" s="36">
        <f>SUM(T57:X57)</f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G57" s="32"/>
      <c r="AI57" s="13" t="s">
        <v>28</v>
      </c>
      <c r="AJ57" s="13">
        <f>SUM(AK57:AO57)</f>
        <v>5334.37</v>
      </c>
      <c r="AK57" s="21">
        <f t="shared" si="60"/>
        <v>0</v>
      </c>
      <c r="AL57" s="21">
        <f t="shared" si="61"/>
        <v>0</v>
      </c>
      <c r="AM57" s="21">
        <f t="shared" si="62"/>
        <v>0</v>
      </c>
      <c r="AN57" s="21">
        <f t="shared" si="63"/>
        <v>5304.09</v>
      </c>
      <c r="AO57" s="21">
        <f t="shared" si="64"/>
        <v>30.28</v>
      </c>
      <c r="AP57" s="21">
        <f t="shared" si="65"/>
        <v>0</v>
      </c>
      <c r="AQ57" s="21">
        <f t="shared" si="66"/>
        <v>8.8501399999999997</v>
      </c>
      <c r="AR57" s="21">
        <f t="shared" si="67"/>
        <v>0</v>
      </c>
      <c r="AS57" s="21">
        <f t="shared" si="68"/>
        <v>4.0000000000000001E-3</v>
      </c>
      <c r="AT57" s="21">
        <f t="shared" si="69"/>
        <v>0</v>
      </c>
      <c r="AU57" s="21">
        <f t="shared" si="70"/>
        <v>0</v>
      </c>
      <c r="AV57" s="21">
        <f t="shared" si="71"/>
        <v>151.63999999999999</v>
      </c>
    </row>
    <row r="58" spans="1:48" s="16" customFormat="1">
      <c r="A58" s="13" t="s">
        <v>29</v>
      </c>
      <c r="B58" s="13">
        <f>SUM(C58:G58)</f>
        <v>6236.78</v>
      </c>
      <c r="C58" s="13">
        <v>0</v>
      </c>
      <c r="D58" s="13">
        <v>0</v>
      </c>
      <c r="E58" s="13">
        <v>0</v>
      </c>
      <c r="F58" s="13">
        <v>6236.78</v>
      </c>
      <c r="G58" s="13">
        <v>0</v>
      </c>
      <c r="H58" s="13">
        <v>0</v>
      </c>
      <c r="I58" s="13">
        <v>70.550820000000002</v>
      </c>
      <c r="J58" s="13">
        <v>0</v>
      </c>
      <c r="K58" s="13">
        <v>8.8000000000000003E-4</v>
      </c>
      <c r="L58" s="13">
        <v>0</v>
      </c>
      <c r="M58" s="13">
        <v>0</v>
      </c>
      <c r="N58" s="13">
        <v>98.94</v>
      </c>
      <c r="P58" s="29"/>
      <c r="R58" s="36" t="s">
        <v>29</v>
      </c>
      <c r="S58" s="36">
        <f>SUM(T58:X58)</f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G58" s="33"/>
      <c r="AI58" s="13" t="s">
        <v>29</v>
      </c>
      <c r="AJ58" s="13">
        <f>SUM(AK58:AO58)</f>
        <v>6236.78</v>
      </c>
      <c r="AK58" s="21">
        <f t="shared" si="60"/>
        <v>0</v>
      </c>
      <c r="AL58" s="21">
        <f t="shared" si="61"/>
        <v>0</v>
      </c>
      <c r="AM58" s="21">
        <f t="shared" si="62"/>
        <v>0</v>
      </c>
      <c r="AN58" s="21">
        <f t="shared" si="63"/>
        <v>6236.78</v>
      </c>
      <c r="AO58" s="21">
        <f t="shared" si="64"/>
        <v>0</v>
      </c>
      <c r="AP58" s="21">
        <f t="shared" si="65"/>
        <v>0</v>
      </c>
      <c r="AQ58" s="21">
        <f t="shared" si="66"/>
        <v>70.550820000000002</v>
      </c>
      <c r="AR58" s="21">
        <f t="shared" si="67"/>
        <v>0</v>
      </c>
      <c r="AS58" s="21">
        <f t="shared" si="68"/>
        <v>8.8000000000000003E-4</v>
      </c>
      <c r="AT58" s="21">
        <f t="shared" si="69"/>
        <v>0</v>
      </c>
      <c r="AU58" s="21">
        <f t="shared" si="70"/>
        <v>0</v>
      </c>
      <c r="AV58" s="21">
        <f t="shared" si="71"/>
        <v>98.94</v>
      </c>
    </row>
    <row r="59" spans="1:48" ht="25.5">
      <c r="A59" s="15" t="s">
        <v>35</v>
      </c>
      <c r="B59" s="15">
        <f>SUM(B47:B58)</f>
        <v>318181.55800000002</v>
      </c>
      <c r="C59" s="15">
        <f t="shared" ref="C59:N59" si="72">SUM(C47:C58)</f>
        <v>0</v>
      </c>
      <c r="D59" s="15">
        <f t="shared" si="72"/>
        <v>0</v>
      </c>
      <c r="E59" s="15">
        <f t="shared" si="72"/>
        <v>153531.34299999999</v>
      </c>
      <c r="F59" s="15">
        <f t="shared" si="72"/>
        <v>164500.11499999996</v>
      </c>
      <c r="G59" s="15">
        <f t="shared" si="72"/>
        <v>150.1</v>
      </c>
      <c r="H59" s="15">
        <f t="shared" si="72"/>
        <v>938.93000000000006</v>
      </c>
      <c r="I59" s="15">
        <f t="shared" si="72"/>
        <v>785.80435999999997</v>
      </c>
      <c r="J59" s="15">
        <f t="shared" si="72"/>
        <v>0.55899999999999994</v>
      </c>
      <c r="K59" s="15">
        <f t="shared" si="72"/>
        <v>4.58988</v>
      </c>
      <c r="L59" s="15">
        <f t="shared" si="72"/>
        <v>0</v>
      </c>
      <c r="M59" s="15">
        <f t="shared" si="72"/>
        <v>0.6</v>
      </c>
      <c r="N59" s="15">
        <f t="shared" si="72"/>
        <v>958.97499999999991</v>
      </c>
      <c r="R59" s="38" t="s">
        <v>35</v>
      </c>
      <c r="S59" s="38">
        <f>SUM(S47:S58)</f>
        <v>0</v>
      </c>
      <c r="T59" s="38">
        <f t="shared" ref="T59:AE59" si="73">SUM(T47:T58)</f>
        <v>0</v>
      </c>
      <c r="U59" s="38">
        <f t="shared" si="73"/>
        <v>0</v>
      </c>
      <c r="V59" s="38">
        <f t="shared" si="73"/>
        <v>0</v>
      </c>
      <c r="W59" s="38">
        <f t="shared" si="73"/>
        <v>0</v>
      </c>
      <c r="X59" s="38">
        <f t="shared" si="73"/>
        <v>0</v>
      </c>
      <c r="Y59" s="38">
        <f t="shared" si="73"/>
        <v>0</v>
      </c>
      <c r="Z59" s="38">
        <f t="shared" si="73"/>
        <v>0</v>
      </c>
      <c r="AA59" s="38">
        <f t="shared" si="73"/>
        <v>0</v>
      </c>
      <c r="AB59" s="38">
        <f t="shared" si="73"/>
        <v>0</v>
      </c>
      <c r="AC59" s="38">
        <f t="shared" si="73"/>
        <v>0</v>
      </c>
      <c r="AD59" s="38">
        <f t="shared" si="73"/>
        <v>0</v>
      </c>
      <c r="AE59" s="38">
        <f t="shared" si="73"/>
        <v>0</v>
      </c>
      <c r="AI59" s="15" t="s">
        <v>35</v>
      </c>
      <c r="AJ59" s="15">
        <f>SUM(AJ47:AJ58)</f>
        <v>318181.55800000002</v>
      </c>
      <c r="AK59" s="15">
        <f t="shared" ref="AK59:AV59" si="74">SUM(AK47:AK58)</f>
        <v>0</v>
      </c>
      <c r="AL59" s="15">
        <f t="shared" si="74"/>
        <v>0</v>
      </c>
      <c r="AM59" s="15">
        <f t="shared" si="74"/>
        <v>153531.34299999999</v>
      </c>
      <c r="AN59" s="15">
        <f t="shared" si="74"/>
        <v>164500.11499999996</v>
      </c>
      <c r="AO59" s="15">
        <f t="shared" si="74"/>
        <v>150.1</v>
      </c>
      <c r="AP59" s="15">
        <f t="shared" si="74"/>
        <v>938.93000000000006</v>
      </c>
      <c r="AQ59" s="15">
        <f t="shared" si="74"/>
        <v>785.80435999999997</v>
      </c>
      <c r="AR59" s="15">
        <f t="shared" si="74"/>
        <v>0.55899999999999994</v>
      </c>
      <c r="AS59" s="15">
        <f t="shared" si="74"/>
        <v>4.58988</v>
      </c>
      <c r="AT59" s="15">
        <f t="shared" si="74"/>
        <v>0</v>
      </c>
      <c r="AU59" s="15">
        <f t="shared" si="74"/>
        <v>0.6</v>
      </c>
      <c r="AV59" s="15">
        <f t="shared" si="74"/>
        <v>958.97499999999991</v>
      </c>
    </row>
    <row r="60" spans="1:48">
      <c r="A60" s="42">
        <v>2020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R60" s="46">
        <v>2020</v>
      </c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8"/>
      <c r="AI60" s="46">
        <v>2020</v>
      </c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8"/>
    </row>
    <row r="61" spans="1:48">
      <c r="A61" s="13" t="s">
        <v>31</v>
      </c>
      <c r="B61" s="13">
        <f t="shared" ref="B61:B68" si="75">SUM(C61:G61)</f>
        <v>7089.92</v>
      </c>
      <c r="C61" s="13">
        <v>0</v>
      </c>
      <c r="D61" s="13">
        <v>0</v>
      </c>
      <c r="E61" s="13">
        <v>0</v>
      </c>
      <c r="F61" s="13">
        <v>7089.92</v>
      </c>
      <c r="G61" s="13">
        <v>0</v>
      </c>
      <c r="H61" s="13">
        <v>0</v>
      </c>
      <c r="I61" s="13">
        <v>10.613</v>
      </c>
      <c r="J61" s="13">
        <v>0.154</v>
      </c>
      <c r="K61" s="13">
        <v>0</v>
      </c>
      <c r="L61" s="13">
        <v>0</v>
      </c>
      <c r="M61" s="13">
        <v>0</v>
      </c>
      <c r="N61" s="13">
        <v>65.739999999999995</v>
      </c>
      <c r="R61" s="13" t="s">
        <v>31</v>
      </c>
      <c r="S61" s="13">
        <f t="shared" ref="S61:S69" si="76">SUM(T61:X61)</f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I61" s="13" t="s">
        <v>31</v>
      </c>
      <c r="AJ61" s="13">
        <f>SUM(AK61:AO61)</f>
        <v>7089.92</v>
      </c>
      <c r="AK61" s="21">
        <f t="shared" ref="AK61:AK72" si="77">C61+T61</f>
        <v>0</v>
      </c>
      <c r="AL61" s="21">
        <f t="shared" ref="AL61:AL72" si="78">D61+U61</f>
        <v>0</v>
      </c>
      <c r="AM61" s="21">
        <f t="shared" ref="AM61:AM72" si="79">E61+V61</f>
        <v>0</v>
      </c>
      <c r="AN61" s="21">
        <f t="shared" ref="AN61:AN72" si="80">F61+W61</f>
        <v>7089.92</v>
      </c>
      <c r="AO61" s="21">
        <f t="shared" ref="AO61:AO72" si="81">G61+X61</f>
        <v>0</v>
      </c>
      <c r="AP61" s="21">
        <f t="shared" ref="AP61:AP72" si="82">H61+Y61</f>
        <v>0</v>
      </c>
      <c r="AQ61" s="21">
        <f t="shared" ref="AQ61:AQ72" si="83">I61+Z61</f>
        <v>10.613</v>
      </c>
      <c r="AR61" s="21">
        <f t="shared" ref="AR61:AR72" si="84">J61+AA61</f>
        <v>0.154</v>
      </c>
      <c r="AS61" s="21">
        <f t="shared" ref="AS61:AS72" si="85">K61+AB61</f>
        <v>0</v>
      </c>
      <c r="AT61" s="21">
        <f t="shared" ref="AT61:AT72" si="86">L61+AC61</f>
        <v>0</v>
      </c>
      <c r="AU61" s="21">
        <f t="shared" ref="AU61:AU72" si="87">M61+AD61</f>
        <v>0</v>
      </c>
      <c r="AV61" s="21">
        <f t="shared" ref="AV61:AV72" si="88">N61+AE61</f>
        <v>65.739999999999995</v>
      </c>
    </row>
    <row r="62" spans="1:48">
      <c r="A62" s="13" t="s">
        <v>32</v>
      </c>
      <c r="B62" s="13">
        <f t="shared" si="75"/>
        <v>16822.27</v>
      </c>
      <c r="C62" s="13">
        <v>0</v>
      </c>
      <c r="D62" s="13">
        <v>0</v>
      </c>
      <c r="E62" s="13">
        <v>0</v>
      </c>
      <c r="F62" s="13">
        <v>16822.27</v>
      </c>
      <c r="G62" s="13">
        <v>0</v>
      </c>
      <c r="H62" s="13">
        <v>0</v>
      </c>
      <c r="I62" s="13">
        <v>232.20185999999998</v>
      </c>
      <c r="J62" s="13">
        <v>0.14399999999999999</v>
      </c>
      <c r="K62" s="13">
        <v>8.3999999999999993E-4</v>
      </c>
      <c r="L62" s="13">
        <v>0</v>
      </c>
      <c r="M62" s="13">
        <v>0</v>
      </c>
      <c r="N62" s="13">
        <v>66.27</v>
      </c>
      <c r="R62" s="13" t="s">
        <v>32</v>
      </c>
      <c r="S62" s="13">
        <f t="shared" si="76"/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I62" s="13" t="s">
        <v>32</v>
      </c>
      <c r="AJ62" s="13">
        <f t="shared" ref="AJ62:AJ67" si="89">SUM(AK62:AO62)</f>
        <v>16822.27</v>
      </c>
      <c r="AK62" s="21">
        <f t="shared" si="77"/>
        <v>0</v>
      </c>
      <c r="AL62" s="21">
        <f t="shared" si="78"/>
        <v>0</v>
      </c>
      <c r="AM62" s="21">
        <f t="shared" si="79"/>
        <v>0</v>
      </c>
      <c r="AN62" s="21">
        <f t="shared" si="80"/>
        <v>16822.27</v>
      </c>
      <c r="AO62" s="21">
        <f t="shared" si="81"/>
        <v>0</v>
      </c>
      <c r="AP62" s="21">
        <f t="shared" si="82"/>
        <v>0</v>
      </c>
      <c r="AQ62" s="21">
        <f t="shared" si="83"/>
        <v>232.20185999999998</v>
      </c>
      <c r="AR62" s="21">
        <f t="shared" si="84"/>
        <v>0.14399999999999999</v>
      </c>
      <c r="AS62" s="21">
        <f t="shared" si="85"/>
        <v>8.3999999999999993E-4</v>
      </c>
      <c r="AT62" s="21">
        <f t="shared" si="86"/>
        <v>0</v>
      </c>
      <c r="AU62" s="21">
        <f t="shared" si="87"/>
        <v>0</v>
      </c>
      <c r="AV62" s="21">
        <f t="shared" si="88"/>
        <v>66.27</v>
      </c>
    </row>
    <row r="63" spans="1:48">
      <c r="A63" s="13" t="s">
        <v>20</v>
      </c>
      <c r="B63" s="13">
        <f t="shared" si="75"/>
        <v>6559.03</v>
      </c>
      <c r="C63" s="13">
        <v>0</v>
      </c>
      <c r="D63" s="13">
        <v>0</v>
      </c>
      <c r="E63" s="13">
        <v>0</v>
      </c>
      <c r="F63" s="13">
        <v>6559.03</v>
      </c>
      <c r="G63" s="13">
        <v>0</v>
      </c>
      <c r="H63" s="13">
        <v>110.39000000000001</v>
      </c>
      <c r="I63" s="13">
        <v>63.121119999999998</v>
      </c>
      <c r="J63" s="13">
        <v>0</v>
      </c>
      <c r="K63" s="13">
        <v>0.87139999999999995</v>
      </c>
      <c r="L63" s="13">
        <v>0</v>
      </c>
      <c r="M63" s="13">
        <v>0</v>
      </c>
      <c r="N63" s="13">
        <v>138.27000000000001</v>
      </c>
      <c r="R63" s="13" t="s">
        <v>20</v>
      </c>
      <c r="S63" s="13">
        <f t="shared" si="76"/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I63" s="13" t="s">
        <v>20</v>
      </c>
      <c r="AJ63" s="13">
        <f t="shared" si="89"/>
        <v>6559.03</v>
      </c>
      <c r="AK63" s="21">
        <f t="shared" si="77"/>
        <v>0</v>
      </c>
      <c r="AL63" s="21">
        <f t="shared" si="78"/>
        <v>0</v>
      </c>
      <c r="AM63" s="21">
        <f t="shared" si="79"/>
        <v>0</v>
      </c>
      <c r="AN63" s="21">
        <f t="shared" si="80"/>
        <v>6559.03</v>
      </c>
      <c r="AO63" s="21">
        <f t="shared" si="81"/>
        <v>0</v>
      </c>
      <c r="AP63" s="21">
        <f t="shared" si="82"/>
        <v>110.39000000000001</v>
      </c>
      <c r="AQ63" s="21">
        <f t="shared" si="83"/>
        <v>63.121119999999998</v>
      </c>
      <c r="AR63" s="21">
        <f t="shared" si="84"/>
        <v>0</v>
      </c>
      <c r="AS63" s="21">
        <f t="shared" si="85"/>
        <v>0.87139999999999995</v>
      </c>
      <c r="AT63" s="21">
        <f t="shared" si="86"/>
        <v>0</v>
      </c>
      <c r="AU63" s="21">
        <f t="shared" si="87"/>
        <v>0</v>
      </c>
      <c r="AV63" s="21">
        <f t="shared" si="88"/>
        <v>138.27000000000001</v>
      </c>
    </row>
    <row r="64" spans="1:48">
      <c r="A64" s="13" t="s">
        <v>21</v>
      </c>
      <c r="B64" s="13">
        <f t="shared" si="75"/>
        <v>4997.9380000000001</v>
      </c>
      <c r="C64" s="13">
        <v>0</v>
      </c>
      <c r="D64" s="13">
        <v>0</v>
      </c>
      <c r="E64" s="13">
        <v>1615.748</v>
      </c>
      <c r="F64" s="13">
        <v>3382.19</v>
      </c>
      <c r="G64" s="13">
        <v>0</v>
      </c>
      <c r="H64" s="13">
        <v>159.19</v>
      </c>
      <c r="I64" s="13">
        <v>1123.913</v>
      </c>
      <c r="J64" s="13">
        <v>1.9019999999999999</v>
      </c>
      <c r="K64" s="13">
        <v>7.0000000000000001E-3</v>
      </c>
      <c r="L64" s="13">
        <v>0</v>
      </c>
      <c r="M64" s="13">
        <v>0</v>
      </c>
      <c r="N64" s="13">
        <v>113.24</v>
      </c>
      <c r="R64" s="13" t="s">
        <v>21</v>
      </c>
      <c r="S64" s="13">
        <f t="shared" si="76"/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I64" s="13" t="s">
        <v>21</v>
      </c>
      <c r="AJ64" s="13">
        <f t="shared" si="89"/>
        <v>4997.9380000000001</v>
      </c>
      <c r="AK64" s="21">
        <f t="shared" si="77"/>
        <v>0</v>
      </c>
      <c r="AL64" s="21">
        <f t="shared" si="78"/>
        <v>0</v>
      </c>
      <c r="AM64" s="21">
        <f t="shared" si="79"/>
        <v>1615.748</v>
      </c>
      <c r="AN64" s="21">
        <f t="shared" si="80"/>
        <v>3382.19</v>
      </c>
      <c r="AO64" s="21">
        <f t="shared" si="81"/>
        <v>0</v>
      </c>
      <c r="AP64" s="21">
        <f t="shared" si="82"/>
        <v>159.19</v>
      </c>
      <c r="AQ64" s="21">
        <f t="shared" si="83"/>
        <v>1123.913</v>
      </c>
      <c r="AR64" s="21">
        <f t="shared" si="84"/>
        <v>1.9019999999999999</v>
      </c>
      <c r="AS64" s="21">
        <f t="shared" si="85"/>
        <v>7.0000000000000001E-3</v>
      </c>
      <c r="AT64" s="21">
        <f t="shared" si="86"/>
        <v>0</v>
      </c>
      <c r="AU64" s="21">
        <f t="shared" si="87"/>
        <v>0</v>
      </c>
      <c r="AV64" s="21">
        <f t="shared" si="88"/>
        <v>113.24</v>
      </c>
    </row>
    <row r="65" spans="1:48">
      <c r="A65" s="13" t="s">
        <v>22</v>
      </c>
      <c r="B65" s="13">
        <f t="shared" si="75"/>
        <v>2235.9500000000003</v>
      </c>
      <c r="C65" s="21">
        <v>0</v>
      </c>
      <c r="D65" s="21">
        <v>0</v>
      </c>
      <c r="E65" s="21">
        <v>452.34</v>
      </c>
      <c r="F65" s="21">
        <v>1783.6100000000001</v>
      </c>
      <c r="G65" s="21">
        <v>0</v>
      </c>
      <c r="H65" s="21">
        <v>0</v>
      </c>
      <c r="I65" s="21">
        <v>318.76599999999996</v>
      </c>
      <c r="J65" s="21">
        <v>0</v>
      </c>
      <c r="K65" s="21">
        <v>2E-3</v>
      </c>
      <c r="L65" s="21">
        <v>0</v>
      </c>
      <c r="M65" s="21">
        <v>0</v>
      </c>
      <c r="N65" s="21">
        <v>188.75</v>
      </c>
      <c r="R65" s="13" t="s">
        <v>22</v>
      </c>
      <c r="S65" s="13">
        <f t="shared" si="76"/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87.7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I65" s="13" t="s">
        <v>22</v>
      </c>
      <c r="AJ65" s="13">
        <f t="shared" si="89"/>
        <v>2235.9500000000003</v>
      </c>
      <c r="AK65" s="21">
        <f t="shared" si="77"/>
        <v>0</v>
      </c>
      <c r="AL65" s="21">
        <f t="shared" si="78"/>
        <v>0</v>
      </c>
      <c r="AM65" s="21">
        <f t="shared" si="79"/>
        <v>452.34</v>
      </c>
      <c r="AN65" s="21">
        <f t="shared" si="80"/>
        <v>1783.6100000000001</v>
      </c>
      <c r="AO65" s="21">
        <f t="shared" si="81"/>
        <v>0</v>
      </c>
      <c r="AP65" s="21">
        <f t="shared" si="82"/>
        <v>0</v>
      </c>
      <c r="AQ65" s="21">
        <f t="shared" si="83"/>
        <v>406.46599999999995</v>
      </c>
      <c r="AR65" s="21">
        <f t="shared" si="84"/>
        <v>0</v>
      </c>
      <c r="AS65" s="21">
        <f t="shared" si="85"/>
        <v>2E-3</v>
      </c>
      <c r="AT65" s="21">
        <f t="shared" si="86"/>
        <v>0</v>
      </c>
      <c r="AU65" s="21">
        <f t="shared" si="87"/>
        <v>0</v>
      </c>
      <c r="AV65" s="21">
        <f t="shared" si="88"/>
        <v>188.75</v>
      </c>
    </row>
    <row r="66" spans="1:48">
      <c r="A66" s="13" t="s">
        <v>23</v>
      </c>
      <c r="B66" s="13">
        <f t="shared" si="75"/>
        <v>1115.1999999999998</v>
      </c>
      <c r="C66" s="21">
        <v>0</v>
      </c>
      <c r="D66" s="21">
        <v>0</v>
      </c>
      <c r="E66" s="21">
        <v>0</v>
      </c>
      <c r="F66" s="21">
        <v>1115.1999999999998</v>
      </c>
      <c r="G66" s="21">
        <v>0</v>
      </c>
      <c r="H66" s="21">
        <v>31.450000000000003</v>
      </c>
      <c r="I66" s="21">
        <v>103.836</v>
      </c>
      <c r="J66" s="21">
        <v>0</v>
      </c>
      <c r="K66" s="21">
        <v>0.55600000000000005</v>
      </c>
      <c r="L66" s="21">
        <v>0</v>
      </c>
      <c r="M66" s="21">
        <v>0</v>
      </c>
      <c r="N66" s="21">
        <v>199.1</v>
      </c>
      <c r="R66" s="13" t="s">
        <v>23</v>
      </c>
      <c r="S66" s="13">
        <f t="shared" si="76"/>
        <v>19.13</v>
      </c>
      <c r="T66" s="21">
        <v>0</v>
      </c>
      <c r="U66" s="21">
        <v>0</v>
      </c>
      <c r="V66" s="21">
        <v>0</v>
      </c>
      <c r="W66" s="21">
        <v>19.13</v>
      </c>
      <c r="X66" s="21">
        <v>0</v>
      </c>
      <c r="Y66" s="21">
        <v>0</v>
      </c>
      <c r="Z66" s="21">
        <v>158.77000000000001</v>
      </c>
      <c r="AA66" s="21">
        <v>0.219</v>
      </c>
      <c r="AB66" s="21">
        <v>0</v>
      </c>
      <c r="AC66" s="21">
        <v>0</v>
      </c>
      <c r="AD66" s="21">
        <v>0</v>
      </c>
      <c r="AE66" s="21">
        <v>11.5</v>
      </c>
      <c r="AI66" s="13" t="s">
        <v>23</v>
      </c>
      <c r="AJ66" s="13">
        <f>SUM(AK66:AO66)</f>
        <v>1134.33</v>
      </c>
      <c r="AK66" s="21">
        <f t="shared" si="77"/>
        <v>0</v>
      </c>
      <c r="AL66" s="21">
        <f t="shared" si="78"/>
        <v>0</v>
      </c>
      <c r="AM66" s="21">
        <f t="shared" si="79"/>
        <v>0</v>
      </c>
      <c r="AN66" s="21">
        <f t="shared" si="80"/>
        <v>1134.33</v>
      </c>
      <c r="AO66" s="21">
        <f t="shared" si="81"/>
        <v>0</v>
      </c>
      <c r="AP66" s="21">
        <f t="shared" si="82"/>
        <v>31.450000000000003</v>
      </c>
      <c r="AQ66" s="21">
        <f t="shared" si="83"/>
        <v>262.60599999999999</v>
      </c>
      <c r="AR66" s="21">
        <f t="shared" si="84"/>
        <v>0.219</v>
      </c>
      <c r="AS66" s="21">
        <f t="shared" si="85"/>
        <v>0.55600000000000005</v>
      </c>
      <c r="AT66" s="21">
        <f t="shared" si="86"/>
        <v>0</v>
      </c>
      <c r="AU66" s="21">
        <f t="shared" si="87"/>
        <v>0</v>
      </c>
      <c r="AV66" s="21">
        <f t="shared" si="88"/>
        <v>210.6</v>
      </c>
    </row>
    <row r="67" spans="1:48">
      <c r="A67" s="13" t="s">
        <v>24</v>
      </c>
      <c r="B67" s="13">
        <f>SUM(C67:G67)</f>
        <v>148.78</v>
      </c>
      <c r="C67" s="21">
        <v>0</v>
      </c>
      <c r="D67" s="21">
        <v>0</v>
      </c>
      <c r="E67" s="21">
        <v>0</v>
      </c>
      <c r="F67" s="21">
        <f>124.94+23.84</f>
        <v>148.78</v>
      </c>
      <c r="G67" s="21">
        <v>0</v>
      </c>
      <c r="H67" s="21">
        <v>31.47</v>
      </c>
      <c r="I67" s="21">
        <v>338.56</v>
      </c>
      <c r="J67" s="21">
        <v>0.25</v>
      </c>
      <c r="K67" s="21">
        <v>2E-3</v>
      </c>
      <c r="L67" s="21">
        <v>0</v>
      </c>
      <c r="M67" s="21">
        <v>0</v>
      </c>
      <c r="N67" s="21">
        <v>192.34</v>
      </c>
      <c r="R67" s="13" t="s">
        <v>24</v>
      </c>
      <c r="S67" s="13">
        <f t="shared" si="76"/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119.95</v>
      </c>
      <c r="AA67" s="21">
        <v>0.218</v>
      </c>
      <c r="AB67" s="21">
        <v>0</v>
      </c>
      <c r="AC67" s="21">
        <v>0</v>
      </c>
      <c r="AD67" s="21">
        <v>0</v>
      </c>
      <c r="AE67" s="21">
        <v>27.68</v>
      </c>
      <c r="AI67" s="13" t="s">
        <v>24</v>
      </c>
      <c r="AJ67" s="13">
        <f t="shared" si="89"/>
        <v>148.78</v>
      </c>
      <c r="AK67" s="21">
        <f t="shared" si="77"/>
        <v>0</v>
      </c>
      <c r="AL67" s="21">
        <f t="shared" si="78"/>
        <v>0</v>
      </c>
      <c r="AM67" s="21">
        <f t="shared" si="79"/>
        <v>0</v>
      </c>
      <c r="AN67" s="21">
        <f t="shared" si="80"/>
        <v>148.78</v>
      </c>
      <c r="AO67" s="21">
        <f t="shared" si="81"/>
        <v>0</v>
      </c>
      <c r="AP67" s="21">
        <f t="shared" si="82"/>
        <v>31.47</v>
      </c>
      <c r="AQ67" s="21">
        <f t="shared" si="83"/>
        <v>458.51</v>
      </c>
      <c r="AR67" s="21">
        <f t="shared" si="84"/>
        <v>0.46799999999999997</v>
      </c>
      <c r="AS67" s="21">
        <f t="shared" si="85"/>
        <v>2E-3</v>
      </c>
      <c r="AT67" s="21">
        <f t="shared" si="86"/>
        <v>0</v>
      </c>
      <c r="AU67" s="21">
        <f t="shared" si="87"/>
        <v>0</v>
      </c>
      <c r="AV67" s="21">
        <f t="shared" si="88"/>
        <v>220.02</v>
      </c>
    </row>
    <row r="68" spans="1:48">
      <c r="A68" s="13" t="s">
        <v>25</v>
      </c>
      <c r="B68" s="13">
        <f t="shared" si="75"/>
        <v>494.25</v>
      </c>
      <c r="C68" s="21">
        <v>0</v>
      </c>
      <c r="D68" s="21">
        <v>0</v>
      </c>
      <c r="E68" s="21">
        <v>0</v>
      </c>
      <c r="F68" s="21">
        <v>494.25</v>
      </c>
      <c r="G68" s="21">
        <v>0</v>
      </c>
      <c r="H68" s="21">
        <v>0</v>
      </c>
      <c r="I68" s="21">
        <v>200.98999999999998</v>
      </c>
      <c r="J68" s="21">
        <v>0</v>
      </c>
      <c r="K68" s="21">
        <v>6.0000000000000001E-3</v>
      </c>
      <c r="L68" s="21">
        <v>0</v>
      </c>
      <c r="M68" s="21">
        <v>0</v>
      </c>
      <c r="N68" s="21">
        <v>200.25</v>
      </c>
      <c r="R68" s="13" t="s">
        <v>25</v>
      </c>
      <c r="S68" s="13">
        <f t="shared" si="76"/>
        <v>46.47</v>
      </c>
      <c r="T68" s="21">
        <v>0</v>
      </c>
      <c r="U68" s="21">
        <v>0</v>
      </c>
      <c r="V68" s="21">
        <v>0</v>
      </c>
      <c r="W68" s="21">
        <v>46.47</v>
      </c>
      <c r="X68" s="21">
        <v>0</v>
      </c>
      <c r="Y68" s="21">
        <v>0</v>
      </c>
      <c r="Z68" s="21">
        <v>139.81</v>
      </c>
      <c r="AA68" s="21">
        <v>0</v>
      </c>
      <c r="AB68" s="21">
        <v>0</v>
      </c>
      <c r="AC68" s="21">
        <v>0</v>
      </c>
      <c r="AD68" s="21">
        <v>0</v>
      </c>
      <c r="AE68" s="21">
        <v>38.049999999999997</v>
      </c>
      <c r="AI68" s="13" t="s">
        <v>25</v>
      </c>
      <c r="AJ68" s="13">
        <f>SUM(AK68:AO68)</f>
        <v>540.72</v>
      </c>
      <c r="AK68" s="21">
        <f t="shared" si="77"/>
        <v>0</v>
      </c>
      <c r="AL68" s="21">
        <f t="shared" si="78"/>
        <v>0</v>
      </c>
      <c r="AM68" s="21">
        <f t="shared" si="79"/>
        <v>0</v>
      </c>
      <c r="AN68" s="21">
        <f t="shared" si="80"/>
        <v>540.72</v>
      </c>
      <c r="AO68" s="21">
        <f t="shared" si="81"/>
        <v>0</v>
      </c>
      <c r="AP68" s="21">
        <f t="shared" si="82"/>
        <v>0</v>
      </c>
      <c r="AQ68" s="21">
        <f t="shared" si="83"/>
        <v>340.79999999999995</v>
      </c>
      <c r="AR68" s="21">
        <f t="shared" si="84"/>
        <v>0</v>
      </c>
      <c r="AS68" s="21">
        <f t="shared" si="85"/>
        <v>6.0000000000000001E-3</v>
      </c>
      <c r="AT68" s="21">
        <f t="shared" si="86"/>
        <v>0</v>
      </c>
      <c r="AU68" s="21">
        <f t="shared" si="87"/>
        <v>0</v>
      </c>
      <c r="AV68" s="21">
        <f t="shared" si="88"/>
        <v>238.3</v>
      </c>
    </row>
    <row r="69" spans="1:48">
      <c r="A69" s="13" t="s">
        <v>26</v>
      </c>
      <c r="B69" s="21">
        <f>SUM(C69:G69)</f>
        <v>1418.96</v>
      </c>
      <c r="C69" s="21">
        <v>0</v>
      </c>
      <c r="D69" s="21">
        <v>0</v>
      </c>
      <c r="E69" s="21">
        <v>0</v>
      </c>
      <c r="F69" s="21">
        <v>1418.96</v>
      </c>
      <c r="G69" s="21">
        <v>0</v>
      </c>
      <c r="H69" s="21">
        <v>0</v>
      </c>
      <c r="I69" s="21">
        <v>481.49900000000002</v>
      </c>
      <c r="J69" s="21">
        <v>0</v>
      </c>
      <c r="K69" s="21">
        <v>8.0000000000000004E-4</v>
      </c>
      <c r="L69" s="21">
        <v>0</v>
      </c>
      <c r="M69" s="21">
        <v>0</v>
      </c>
      <c r="N69" s="21">
        <v>242.5</v>
      </c>
      <c r="R69" s="13" t="s">
        <v>26</v>
      </c>
      <c r="S69" s="21">
        <f t="shared" si="76"/>
        <v>13.3</v>
      </c>
      <c r="T69" s="21">
        <v>0</v>
      </c>
      <c r="U69" s="21">
        <v>0</v>
      </c>
      <c r="V69" s="21">
        <v>0</v>
      </c>
      <c r="W69" s="21">
        <v>13.3</v>
      </c>
      <c r="X69" s="21">
        <v>0</v>
      </c>
      <c r="Y69" s="21">
        <v>0</v>
      </c>
      <c r="Z69" s="21">
        <v>269.2</v>
      </c>
      <c r="AA69" s="21">
        <v>0.17499999999999999</v>
      </c>
      <c r="AB69" s="21">
        <v>0</v>
      </c>
      <c r="AC69" s="21">
        <v>0</v>
      </c>
      <c r="AD69" s="21">
        <v>0</v>
      </c>
      <c r="AE69" s="21">
        <v>49.38</v>
      </c>
      <c r="AI69" s="13" t="s">
        <v>26</v>
      </c>
      <c r="AJ69" s="13">
        <f>SUM(AK69:AO69)</f>
        <v>1432.26</v>
      </c>
      <c r="AK69" s="21">
        <f t="shared" si="77"/>
        <v>0</v>
      </c>
      <c r="AL69" s="21">
        <f t="shared" si="78"/>
        <v>0</v>
      </c>
      <c r="AM69" s="21">
        <f t="shared" si="79"/>
        <v>0</v>
      </c>
      <c r="AN69" s="21">
        <f t="shared" si="80"/>
        <v>1432.26</v>
      </c>
      <c r="AO69" s="21">
        <f t="shared" si="81"/>
        <v>0</v>
      </c>
      <c r="AP69" s="21">
        <f t="shared" si="82"/>
        <v>0</v>
      </c>
      <c r="AQ69" s="21">
        <f t="shared" si="83"/>
        <v>750.69900000000007</v>
      </c>
      <c r="AR69" s="21">
        <f t="shared" si="84"/>
        <v>0.17499999999999999</v>
      </c>
      <c r="AS69" s="21">
        <f t="shared" si="85"/>
        <v>8.0000000000000004E-4</v>
      </c>
      <c r="AT69" s="21">
        <f t="shared" si="86"/>
        <v>0</v>
      </c>
      <c r="AU69" s="21">
        <f t="shared" si="87"/>
        <v>0</v>
      </c>
      <c r="AV69" s="21">
        <f t="shared" si="88"/>
        <v>291.88</v>
      </c>
    </row>
    <row r="70" spans="1:48">
      <c r="A70" s="13" t="s">
        <v>27</v>
      </c>
      <c r="B70" s="21">
        <f>SUM(C70:G70)</f>
        <v>1373.27</v>
      </c>
      <c r="C70" s="21">
        <v>0</v>
      </c>
      <c r="D70" s="21">
        <v>0</v>
      </c>
      <c r="E70" s="21">
        <v>0</v>
      </c>
      <c r="F70" s="21">
        <v>1373.27</v>
      </c>
      <c r="G70" s="21">
        <v>0</v>
      </c>
      <c r="H70" s="21">
        <v>0</v>
      </c>
      <c r="I70" s="21">
        <v>451.19499999999999</v>
      </c>
      <c r="J70" s="21">
        <v>0</v>
      </c>
      <c r="K70" s="21">
        <v>1.2999999999999999E-3</v>
      </c>
      <c r="L70" s="21">
        <v>0</v>
      </c>
      <c r="M70" s="21">
        <v>0</v>
      </c>
      <c r="N70" s="21">
        <v>342.24</v>
      </c>
      <c r="R70" s="13" t="s">
        <v>27</v>
      </c>
      <c r="S70" s="21">
        <f>SUM(T70:X70)</f>
        <v>8.18</v>
      </c>
      <c r="T70" s="21">
        <v>0</v>
      </c>
      <c r="U70" s="21">
        <v>0</v>
      </c>
      <c r="V70" s="21">
        <v>0</v>
      </c>
      <c r="W70" s="21">
        <v>8.18</v>
      </c>
      <c r="X70" s="21">
        <v>0</v>
      </c>
      <c r="Y70" s="21">
        <v>0</v>
      </c>
      <c r="Z70" s="21">
        <v>266.66000000000003</v>
      </c>
      <c r="AA70" s="21">
        <v>0.2</v>
      </c>
      <c r="AB70" s="21">
        <v>0</v>
      </c>
      <c r="AC70" s="21">
        <v>0</v>
      </c>
      <c r="AD70" s="21">
        <v>0</v>
      </c>
      <c r="AE70" s="21">
        <v>57.92</v>
      </c>
      <c r="AI70" s="13" t="s">
        <v>27</v>
      </c>
      <c r="AJ70" s="21">
        <f>SUM(AK70:AO70)</f>
        <v>1381.45</v>
      </c>
      <c r="AK70" s="21">
        <f t="shared" si="77"/>
        <v>0</v>
      </c>
      <c r="AL70" s="21">
        <f t="shared" si="78"/>
        <v>0</v>
      </c>
      <c r="AM70" s="21">
        <f t="shared" si="79"/>
        <v>0</v>
      </c>
      <c r="AN70" s="21">
        <f t="shared" si="80"/>
        <v>1381.45</v>
      </c>
      <c r="AO70" s="21">
        <f t="shared" si="81"/>
        <v>0</v>
      </c>
      <c r="AP70" s="21">
        <f t="shared" si="82"/>
        <v>0</v>
      </c>
      <c r="AQ70" s="21">
        <f t="shared" si="83"/>
        <v>717.85500000000002</v>
      </c>
      <c r="AR70" s="21">
        <f t="shared" si="84"/>
        <v>0.2</v>
      </c>
      <c r="AS70" s="21">
        <f t="shared" si="85"/>
        <v>1.2999999999999999E-3</v>
      </c>
      <c r="AT70" s="21">
        <f t="shared" si="86"/>
        <v>0</v>
      </c>
      <c r="AU70" s="21">
        <f t="shared" si="87"/>
        <v>0</v>
      </c>
      <c r="AV70" s="21">
        <f t="shared" si="88"/>
        <v>400.16</v>
      </c>
    </row>
    <row r="71" spans="1:48">
      <c r="A71" s="13" t="s">
        <v>28</v>
      </c>
      <c r="B71" s="21">
        <f>SUM(C71:G71)</f>
        <v>1444.14</v>
      </c>
      <c r="C71" s="21">
        <v>0</v>
      </c>
      <c r="D71" s="21">
        <v>0</v>
      </c>
      <c r="E71" s="21">
        <v>0</v>
      </c>
      <c r="F71" s="21">
        <v>1437.4</v>
      </c>
      <c r="G71" s="21">
        <v>6.74</v>
      </c>
      <c r="H71" s="21">
        <v>0</v>
      </c>
      <c r="I71" s="21">
        <v>254.19</v>
      </c>
      <c r="J71" s="21">
        <v>0</v>
      </c>
      <c r="K71" s="21">
        <v>0.52</v>
      </c>
      <c r="L71" s="21">
        <v>0</v>
      </c>
      <c r="M71" s="21">
        <v>0</v>
      </c>
      <c r="N71" s="21">
        <v>356.07</v>
      </c>
      <c r="R71" s="13" t="s">
        <v>28</v>
      </c>
      <c r="S71" s="21">
        <f>SUM(T71:X71)</f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475.8</v>
      </c>
      <c r="Z71" s="21">
        <v>219.4</v>
      </c>
      <c r="AA71" s="21">
        <v>0.2</v>
      </c>
      <c r="AB71" s="21">
        <v>0</v>
      </c>
      <c r="AC71" s="21">
        <v>0</v>
      </c>
      <c r="AD71" s="21">
        <v>0</v>
      </c>
      <c r="AE71" s="21">
        <v>21.74</v>
      </c>
      <c r="AI71" s="13" t="s">
        <v>28</v>
      </c>
      <c r="AJ71" s="21">
        <f>SUM(AK71:AO71)</f>
        <v>1444.14</v>
      </c>
      <c r="AK71" s="21">
        <f t="shared" si="77"/>
        <v>0</v>
      </c>
      <c r="AL71" s="21">
        <f t="shared" si="78"/>
        <v>0</v>
      </c>
      <c r="AM71" s="21">
        <f t="shared" si="79"/>
        <v>0</v>
      </c>
      <c r="AN71" s="21">
        <f t="shared" si="80"/>
        <v>1437.4</v>
      </c>
      <c r="AO71" s="21">
        <f t="shared" si="81"/>
        <v>6.74</v>
      </c>
      <c r="AP71" s="21">
        <f t="shared" si="82"/>
        <v>475.8</v>
      </c>
      <c r="AQ71" s="21">
        <f t="shared" si="83"/>
        <v>473.59000000000003</v>
      </c>
      <c r="AR71" s="21">
        <f t="shared" si="84"/>
        <v>0.2</v>
      </c>
      <c r="AS71" s="21">
        <f t="shared" si="85"/>
        <v>0.52</v>
      </c>
      <c r="AT71" s="21">
        <f t="shared" si="86"/>
        <v>0</v>
      </c>
      <c r="AU71" s="21">
        <f t="shared" si="87"/>
        <v>0</v>
      </c>
      <c r="AV71" s="21">
        <f t="shared" si="88"/>
        <v>377.81</v>
      </c>
    </row>
    <row r="72" spans="1:48">
      <c r="A72" s="13" t="s">
        <v>29</v>
      </c>
      <c r="B72" s="21">
        <f>SUM(C72:G72)</f>
        <v>772.05</v>
      </c>
      <c r="C72" s="21">
        <v>0</v>
      </c>
      <c r="D72" s="21">
        <v>0</v>
      </c>
      <c r="E72" s="21">
        <v>0</v>
      </c>
      <c r="F72" s="21">
        <v>772.05</v>
      </c>
      <c r="G72" s="21">
        <v>0</v>
      </c>
      <c r="H72" s="21">
        <v>0</v>
      </c>
      <c r="I72" s="21">
        <v>127.63799999999999</v>
      </c>
      <c r="J72" s="21">
        <v>0</v>
      </c>
      <c r="K72" s="21">
        <v>2E-3</v>
      </c>
      <c r="L72" s="21">
        <v>0</v>
      </c>
      <c r="M72" s="21">
        <v>0</v>
      </c>
      <c r="N72" s="21">
        <v>401.3</v>
      </c>
      <c r="R72" s="13" t="s">
        <v>29</v>
      </c>
      <c r="S72" s="21">
        <f>SUM(T72:X72)</f>
        <v>21.75</v>
      </c>
      <c r="T72" s="21">
        <v>0</v>
      </c>
      <c r="U72" s="21">
        <v>0</v>
      </c>
      <c r="V72" s="21">
        <v>0</v>
      </c>
      <c r="W72" s="21">
        <v>21.75</v>
      </c>
      <c r="X72" s="21">
        <v>0</v>
      </c>
      <c r="Y72" s="21">
        <v>0</v>
      </c>
      <c r="Z72" s="21">
        <v>350.7</v>
      </c>
      <c r="AA72" s="21">
        <v>0.2</v>
      </c>
      <c r="AB72" s="21">
        <v>0</v>
      </c>
      <c r="AC72" s="21">
        <v>0</v>
      </c>
      <c r="AD72" s="21">
        <v>0</v>
      </c>
      <c r="AE72" s="21">
        <v>34.479999999999997</v>
      </c>
      <c r="AI72" s="13" t="s">
        <v>29</v>
      </c>
      <c r="AJ72" s="21">
        <f>SUM(AK72:AO72)</f>
        <v>793.8</v>
      </c>
      <c r="AK72" s="21">
        <f t="shared" si="77"/>
        <v>0</v>
      </c>
      <c r="AL72" s="21">
        <f t="shared" si="78"/>
        <v>0</v>
      </c>
      <c r="AM72" s="21">
        <f t="shared" si="79"/>
        <v>0</v>
      </c>
      <c r="AN72" s="21">
        <f t="shared" si="80"/>
        <v>793.8</v>
      </c>
      <c r="AO72" s="21">
        <f t="shared" si="81"/>
        <v>0</v>
      </c>
      <c r="AP72" s="21">
        <f t="shared" si="82"/>
        <v>0</v>
      </c>
      <c r="AQ72" s="21">
        <f t="shared" si="83"/>
        <v>478.33799999999997</v>
      </c>
      <c r="AR72" s="21">
        <f t="shared" si="84"/>
        <v>0.2</v>
      </c>
      <c r="AS72" s="21">
        <f t="shared" si="85"/>
        <v>2E-3</v>
      </c>
      <c r="AT72" s="21">
        <f t="shared" si="86"/>
        <v>0</v>
      </c>
      <c r="AU72" s="21">
        <f t="shared" si="87"/>
        <v>0</v>
      </c>
      <c r="AV72" s="21">
        <f t="shared" si="88"/>
        <v>435.78000000000003</v>
      </c>
    </row>
    <row r="73" spans="1:48" ht="25.5">
      <c r="A73" s="18" t="s">
        <v>36</v>
      </c>
      <c r="B73" s="18">
        <f>SUM(B61:B72)</f>
        <v>44471.757999999994</v>
      </c>
      <c r="C73" s="18">
        <f t="shared" ref="C73:N73" si="90">SUM(C61:C72)</f>
        <v>0</v>
      </c>
      <c r="D73" s="18">
        <f t="shared" si="90"/>
        <v>0</v>
      </c>
      <c r="E73" s="18">
        <f t="shared" si="90"/>
        <v>2068.0880000000002</v>
      </c>
      <c r="F73" s="18">
        <f t="shared" si="90"/>
        <v>42396.93</v>
      </c>
      <c r="G73" s="18">
        <f t="shared" si="90"/>
        <v>6.74</v>
      </c>
      <c r="H73" s="18">
        <f t="shared" si="90"/>
        <v>332.5</v>
      </c>
      <c r="I73" s="18">
        <f t="shared" si="90"/>
        <v>3706.5229799999997</v>
      </c>
      <c r="J73" s="18">
        <f>SUM(J61:J72)</f>
        <v>2.4499999999999997</v>
      </c>
      <c r="K73" s="18">
        <f t="shared" si="90"/>
        <v>1.9693400000000001</v>
      </c>
      <c r="L73" s="18">
        <f t="shared" si="90"/>
        <v>0</v>
      </c>
      <c r="M73" s="18">
        <f t="shared" si="90"/>
        <v>0</v>
      </c>
      <c r="N73" s="18">
        <f t="shared" si="90"/>
        <v>2506.0700000000002</v>
      </c>
      <c r="R73" s="18" t="s">
        <v>36</v>
      </c>
      <c r="S73" s="18">
        <f>SUM(S61:S72)</f>
        <v>108.82999999999998</v>
      </c>
      <c r="T73" s="18">
        <f t="shared" ref="T73:AD73" si="91">SUM(T61:T72)</f>
        <v>0</v>
      </c>
      <c r="U73" s="18">
        <f t="shared" si="91"/>
        <v>0</v>
      </c>
      <c r="V73" s="18">
        <f t="shared" si="91"/>
        <v>0</v>
      </c>
      <c r="W73" s="18">
        <f t="shared" si="91"/>
        <v>108.82999999999998</v>
      </c>
      <c r="X73" s="18">
        <f t="shared" si="91"/>
        <v>0</v>
      </c>
      <c r="Y73" s="18">
        <f t="shared" si="91"/>
        <v>475.8</v>
      </c>
      <c r="Z73" s="18">
        <f t="shared" si="91"/>
        <v>1612.1900000000003</v>
      </c>
      <c r="AA73" s="18">
        <f t="shared" si="91"/>
        <v>1.212</v>
      </c>
      <c r="AB73" s="18">
        <f t="shared" si="91"/>
        <v>0</v>
      </c>
      <c r="AC73" s="18">
        <f t="shared" si="91"/>
        <v>0</v>
      </c>
      <c r="AD73" s="18">
        <f t="shared" si="91"/>
        <v>0</v>
      </c>
      <c r="AE73" s="18">
        <f>SUM(AE61:AE72)</f>
        <v>240.74999999999997</v>
      </c>
      <c r="AI73" s="18" t="s">
        <v>36</v>
      </c>
      <c r="AJ73" s="18">
        <f t="shared" ref="AJ73:AV73" si="92">SUM(AJ61:AJ72)</f>
        <v>44580.588000000003</v>
      </c>
      <c r="AK73" s="18">
        <f t="shared" si="92"/>
        <v>0</v>
      </c>
      <c r="AL73" s="18">
        <f t="shared" si="92"/>
        <v>0</v>
      </c>
      <c r="AM73" s="18">
        <f t="shared" si="92"/>
        <v>2068.0880000000002</v>
      </c>
      <c r="AN73" s="18">
        <f t="shared" si="92"/>
        <v>42505.760000000009</v>
      </c>
      <c r="AO73" s="18">
        <f t="shared" si="92"/>
        <v>6.74</v>
      </c>
      <c r="AP73" s="18">
        <f t="shared" si="92"/>
        <v>808.3</v>
      </c>
      <c r="AQ73" s="18">
        <f t="shared" si="92"/>
        <v>5318.7129800000002</v>
      </c>
      <c r="AR73" s="18">
        <f t="shared" si="92"/>
        <v>3.6619999999999999</v>
      </c>
      <c r="AS73" s="18">
        <f t="shared" si="92"/>
        <v>1.9693400000000001</v>
      </c>
      <c r="AT73" s="18">
        <f t="shared" si="92"/>
        <v>0</v>
      </c>
      <c r="AU73" s="18">
        <f t="shared" si="92"/>
        <v>0</v>
      </c>
      <c r="AV73" s="18">
        <f t="shared" si="92"/>
        <v>2746.8200000000006</v>
      </c>
    </row>
    <row r="74" spans="1:48">
      <c r="A74" s="42">
        <v>2021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R74" s="46">
        <v>2021</v>
      </c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8"/>
      <c r="AI74" s="46">
        <v>2021</v>
      </c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8"/>
    </row>
    <row r="75" spans="1:48">
      <c r="A75" s="13" t="s">
        <v>31</v>
      </c>
      <c r="B75" s="13">
        <f t="shared" ref="B75:B82" si="93">SUM(C75:G75)</f>
        <v>866.04</v>
      </c>
      <c r="C75" s="13">
        <v>0</v>
      </c>
      <c r="D75" s="13">
        <v>0</v>
      </c>
      <c r="E75" s="13">
        <v>0</v>
      </c>
      <c r="F75" s="13">
        <v>866.04</v>
      </c>
      <c r="G75" s="13">
        <v>0</v>
      </c>
      <c r="H75" s="13">
        <v>0</v>
      </c>
      <c r="I75" s="13">
        <v>202.67</v>
      </c>
      <c r="J75" s="13">
        <v>0</v>
      </c>
      <c r="K75" s="13">
        <v>0</v>
      </c>
      <c r="L75" s="13">
        <v>0</v>
      </c>
      <c r="M75" s="13">
        <v>0</v>
      </c>
      <c r="N75" s="13">
        <v>443.85</v>
      </c>
      <c r="R75" s="13" t="s">
        <v>31</v>
      </c>
      <c r="S75" s="13">
        <f>SUM(T75:X75)</f>
        <v>15.35</v>
      </c>
      <c r="T75" s="13">
        <v>0</v>
      </c>
      <c r="U75" s="13">
        <v>0</v>
      </c>
      <c r="V75" s="13">
        <v>0</v>
      </c>
      <c r="W75" s="13">
        <v>15.35</v>
      </c>
      <c r="X75" s="13">
        <v>0</v>
      </c>
      <c r="Y75" s="13">
        <v>0</v>
      </c>
      <c r="Z75" s="13">
        <v>632.47</v>
      </c>
      <c r="AA75" s="13">
        <v>0.35499999999999998</v>
      </c>
      <c r="AB75" s="13">
        <v>0</v>
      </c>
      <c r="AC75" s="13">
        <v>0</v>
      </c>
      <c r="AD75" s="13">
        <v>0</v>
      </c>
      <c r="AE75" s="13">
        <v>53.18</v>
      </c>
      <c r="AI75" s="13" t="s">
        <v>31</v>
      </c>
      <c r="AJ75" s="13">
        <f t="shared" ref="AJ75:AJ80" si="94">SUM(AK75:AO75)</f>
        <v>881.39</v>
      </c>
      <c r="AK75" s="21">
        <f t="shared" ref="AK75:AK86" si="95">C75+T75</f>
        <v>0</v>
      </c>
      <c r="AL75" s="21">
        <f t="shared" ref="AL75:AL86" si="96">D75+U75</f>
        <v>0</v>
      </c>
      <c r="AM75" s="21">
        <f t="shared" ref="AM75:AM86" si="97">E75+V75</f>
        <v>0</v>
      </c>
      <c r="AN75" s="21">
        <f>F75+W75</f>
        <v>881.39</v>
      </c>
      <c r="AO75" s="21">
        <f t="shared" ref="AO75:AO86" si="98">G75+X75</f>
        <v>0</v>
      </c>
      <c r="AP75" s="21">
        <f t="shared" ref="AP75:AP86" si="99">H75+Y75</f>
        <v>0</v>
      </c>
      <c r="AQ75" s="21">
        <f>I75+Z75</f>
        <v>835.14</v>
      </c>
      <c r="AR75" s="21">
        <f t="shared" ref="AR75:AR86" si="100">J75+AA75</f>
        <v>0.35499999999999998</v>
      </c>
      <c r="AS75" s="21">
        <f t="shared" ref="AS75:AS86" si="101">K75+AB75</f>
        <v>0</v>
      </c>
      <c r="AT75" s="21">
        <f t="shared" ref="AT75:AT86" si="102">L75+AC75</f>
        <v>0</v>
      </c>
      <c r="AU75" s="21">
        <f t="shared" ref="AU75:AU86" si="103">M75+AD75</f>
        <v>0</v>
      </c>
      <c r="AV75" s="21">
        <f>N75+AE75</f>
        <v>497.03000000000003</v>
      </c>
    </row>
    <row r="76" spans="1:48" s="16" customFormat="1">
      <c r="A76" s="13" t="s">
        <v>32</v>
      </c>
      <c r="B76" s="13">
        <f>SUM(C76:G76)</f>
        <v>544.66999999999996</v>
      </c>
      <c r="C76" s="13">
        <v>0</v>
      </c>
      <c r="D76" s="13">
        <v>0</v>
      </c>
      <c r="E76" s="13">
        <v>0</v>
      </c>
      <c r="F76" s="13">
        <v>544.66999999999996</v>
      </c>
      <c r="G76" s="13">
        <v>0</v>
      </c>
      <c r="H76" s="13">
        <v>0</v>
      </c>
      <c r="I76" s="13">
        <v>26.75</v>
      </c>
      <c r="J76" s="13">
        <v>0</v>
      </c>
      <c r="K76" s="13">
        <v>0</v>
      </c>
      <c r="L76" s="13">
        <v>0</v>
      </c>
      <c r="M76" s="13">
        <v>0</v>
      </c>
      <c r="N76" s="13">
        <v>481.29</v>
      </c>
      <c r="P76" s="29"/>
      <c r="R76" s="13" t="s">
        <v>32</v>
      </c>
      <c r="S76" s="13">
        <f t="shared" ref="S76:S83" si="104">SUM(T76:X76)</f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73.7</v>
      </c>
      <c r="AA76" s="13">
        <v>0.28299999999999997</v>
      </c>
      <c r="AB76" s="13">
        <v>0</v>
      </c>
      <c r="AC76" s="13">
        <v>0</v>
      </c>
      <c r="AD76" s="13">
        <v>0</v>
      </c>
      <c r="AE76" s="13">
        <v>23.4</v>
      </c>
      <c r="AG76" s="33"/>
      <c r="AI76" s="13" t="s">
        <v>32</v>
      </c>
      <c r="AJ76" s="13">
        <f t="shared" si="94"/>
        <v>544.66999999999996</v>
      </c>
      <c r="AK76" s="21">
        <f t="shared" si="95"/>
        <v>0</v>
      </c>
      <c r="AL76" s="21">
        <f t="shared" si="96"/>
        <v>0</v>
      </c>
      <c r="AM76" s="21">
        <f t="shared" si="97"/>
        <v>0</v>
      </c>
      <c r="AN76" s="21">
        <f t="shared" ref="AN76:AN86" si="105">F76+W76</f>
        <v>544.66999999999996</v>
      </c>
      <c r="AO76" s="21">
        <f t="shared" si="98"/>
        <v>0</v>
      </c>
      <c r="AP76" s="21">
        <f t="shared" si="99"/>
        <v>0</v>
      </c>
      <c r="AQ76" s="21">
        <f t="shared" ref="AQ76:AQ86" si="106">I76+Z76</f>
        <v>100.45</v>
      </c>
      <c r="AR76" s="21">
        <f t="shared" si="100"/>
        <v>0.28299999999999997</v>
      </c>
      <c r="AS76" s="21">
        <f t="shared" si="101"/>
        <v>0</v>
      </c>
      <c r="AT76" s="21">
        <f t="shared" si="102"/>
        <v>0</v>
      </c>
      <c r="AU76" s="21">
        <f t="shared" si="103"/>
        <v>0</v>
      </c>
      <c r="AV76" s="21">
        <f t="shared" ref="AV76:AV86" si="107">N76+AE76</f>
        <v>504.69</v>
      </c>
    </row>
    <row r="77" spans="1:48" s="16" customFormat="1">
      <c r="A77" s="13" t="s">
        <v>20</v>
      </c>
      <c r="B77" s="13">
        <f>SUM(C77:G77)</f>
        <v>406.07</v>
      </c>
      <c r="C77" s="13">
        <v>0</v>
      </c>
      <c r="D77" s="13">
        <v>0</v>
      </c>
      <c r="E77" s="13">
        <v>0</v>
      </c>
      <c r="F77" s="13">
        <v>406.07</v>
      </c>
      <c r="G77" s="13">
        <v>0</v>
      </c>
      <c r="H77" s="13">
        <v>0</v>
      </c>
      <c r="I77" s="13">
        <v>68.12</v>
      </c>
      <c r="J77" s="13">
        <v>0</v>
      </c>
      <c r="K77" s="13">
        <v>1.4999999999999999E-2</v>
      </c>
      <c r="L77" s="13">
        <v>0</v>
      </c>
      <c r="M77" s="13">
        <v>0</v>
      </c>
      <c r="N77" s="13">
        <v>812.25</v>
      </c>
      <c r="P77" s="29"/>
      <c r="R77" s="13" t="s">
        <v>20</v>
      </c>
      <c r="S77" s="13">
        <f t="shared" si="104"/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387.63</v>
      </c>
      <c r="AA77" s="13">
        <v>0.32</v>
      </c>
      <c r="AB77" s="13">
        <v>0</v>
      </c>
      <c r="AC77" s="13">
        <v>0</v>
      </c>
      <c r="AD77" s="13">
        <v>0</v>
      </c>
      <c r="AE77" s="13">
        <v>69.5</v>
      </c>
      <c r="AG77" s="33"/>
      <c r="AI77" s="13" t="s">
        <v>20</v>
      </c>
      <c r="AJ77" s="13">
        <f t="shared" si="94"/>
        <v>406.07</v>
      </c>
      <c r="AK77" s="21">
        <f t="shared" si="95"/>
        <v>0</v>
      </c>
      <c r="AL77" s="21">
        <f t="shared" si="96"/>
        <v>0</v>
      </c>
      <c r="AM77" s="21">
        <f t="shared" si="97"/>
        <v>0</v>
      </c>
      <c r="AN77" s="21">
        <f t="shared" si="105"/>
        <v>406.07</v>
      </c>
      <c r="AO77" s="21">
        <f t="shared" si="98"/>
        <v>0</v>
      </c>
      <c r="AP77" s="21">
        <f t="shared" si="99"/>
        <v>0</v>
      </c>
      <c r="AQ77" s="21">
        <f t="shared" si="106"/>
        <v>455.75</v>
      </c>
      <c r="AR77" s="21">
        <f t="shared" si="100"/>
        <v>0.32</v>
      </c>
      <c r="AS77" s="21">
        <f t="shared" si="101"/>
        <v>1.4999999999999999E-2</v>
      </c>
      <c r="AT77" s="21">
        <f t="shared" si="102"/>
        <v>0</v>
      </c>
      <c r="AU77" s="21">
        <f t="shared" si="103"/>
        <v>0</v>
      </c>
      <c r="AV77" s="21">
        <f t="shared" si="107"/>
        <v>881.75</v>
      </c>
    </row>
    <row r="78" spans="1:48" s="16" customFormat="1">
      <c r="A78" s="13" t="s">
        <v>21</v>
      </c>
      <c r="B78" s="13">
        <f>SUM(C78:G78)</f>
        <v>626.01</v>
      </c>
      <c r="C78" s="13">
        <v>0</v>
      </c>
      <c r="D78" s="13">
        <v>0</v>
      </c>
      <c r="E78" s="13">
        <v>0</v>
      </c>
      <c r="F78" s="13">
        <v>626.01</v>
      </c>
      <c r="G78" s="13">
        <v>0</v>
      </c>
      <c r="H78" s="13">
        <v>0</v>
      </c>
      <c r="I78" s="13">
        <v>381.92</v>
      </c>
      <c r="J78" s="13">
        <v>0</v>
      </c>
      <c r="K78" s="13">
        <v>0</v>
      </c>
      <c r="L78" s="13">
        <v>0</v>
      </c>
      <c r="M78" s="13">
        <v>0</v>
      </c>
      <c r="N78" s="13">
        <v>471.44</v>
      </c>
      <c r="P78" s="29"/>
      <c r="R78" s="13" t="s">
        <v>21</v>
      </c>
      <c r="S78" s="13">
        <f>SUM(T78:X78)</f>
        <v>6.98</v>
      </c>
      <c r="T78" s="13">
        <v>0</v>
      </c>
      <c r="U78" s="13">
        <v>0</v>
      </c>
      <c r="V78" s="13">
        <v>0</v>
      </c>
      <c r="W78" s="13">
        <v>6.98</v>
      </c>
      <c r="X78" s="13">
        <v>0</v>
      </c>
      <c r="Y78" s="13">
        <v>0</v>
      </c>
      <c r="Z78" s="13">
        <v>47.96</v>
      </c>
      <c r="AA78" s="13">
        <v>0.69099999999999995</v>
      </c>
      <c r="AB78" s="13">
        <v>0</v>
      </c>
      <c r="AC78" s="13">
        <v>0</v>
      </c>
      <c r="AD78" s="13">
        <v>0</v>
      </c>
      <c r="AE78" s="13">
        <v>141.55000000000001</v>
      </c>
      <c r="AG78" s="33"/>
      <c r="AI78" s="13" t="s">
        <v>21</v>
      </c>
      <c r="AJ78" s="13">
        <f t="shared" si="94"/>
        <v>632.99</v>
      </c>
      <c r="AK78" s="21">
        <f t="shared" si="95"/>
        <v>0</v>
      </c>
      <c r="AL78" s="21">
        <f t="shared" si="96"/>
        <v>0</v>
      </c>
      <c r="AM78" s="21">
        <f t="shared" si="97"/>
        <v>0</v>
      </c>
      <c r="AN78" s="21">
        <f t="shared" si="105"/>
        <v>632.99</v>
      </c>
      <c r="AO78" s="21">
        <f t="shared" si="98"/>
        <v>0</v>
      </c>
      <c r="AP78" s="21">
        <f t="shared" si="99"/>
        <v>0</v>
      </c>
      <c r="AQ78" s="21">
        <f t="shared" si="106"/>
        <v>429.88</v>
      </c>
      <c r="AR78" s="21">
        <f t="shared" si="100"/>
        <v>0.69099999999999995</v>
      </c>
      <c r="AS78" s="21">
        <f t="shared" si="101"/>
        <v>0</v>
      </c>
      <c r="AT78" s="21">
        <f t="shared" si="102"/>
        <v>0</v>
      </c>
      <c r="AU78" s="21">
        <f t="shared" si="103"/>
        <v>0</v>
      </c>
      <c r="AV78" s="21">
        <f t="shared" si="107"/>
        <v>612.99</v>
      </c>
    </row>
    <row r="79" spans="1:48" s="22" customFormat="1">
      <c r="A79" s="13" t="s">
        <v>22</v>
      </c>
      <c r="B79" s="13">
        <f t="shared" si="93"/>
        <v>1112.0900000000001</v>
      </c>
      <c r="C79" s="13">
        <v>0</v>
      </c>
      <c r="D79" s="13">
        <v>0</v>
      </c>
      <c r="E79" s="13">
        <v>0</v>
      </c>
      <c r="F79" s="21">
        <v>1112.0900000000001</v>
      </c>
      <c r="G79" s="13">
        <v>0</v>
      </c>
      <c r="H79" s="13">
        <v>0</v>
      </c>
      <c r="I79" s="13">
        <v>355.07</v>
      </c>
      <c r="J79" s="21">
        <v>0</v>
      </c>
      <c r="K79" s="21">
        <v>0</v>
      </c>
      <c r="L79" s="21">
        <v>0</v>
      </c>
      <c r="M79" s="21">
        <v>0</v>
      </c>
      <c r="N79" s="21">
        <v>235.15</v>
      </c>
      <c r="P79" s="25"/>
      <c r="R79" s="13" t="s">
        <v>22</v>
      </c>
      <c r="S79" s="13">
        <f t="shared" si="104"/>
        <v>13.7</v>
      </c>
      <c r="T79" s="13">
        <v>0</v>
      </c>
      <c r="U79" s="13">
        <v>0</v>
      </c>
      <c r="V79" s="13">
        <v>0</v>
      </c>
      <c r="W79" s="13">
        <v>13.7</v>
      </c>
      <c r="X79" s="13">
        <v>0</v>
      </c>
      <c r="Y79" s="13">
        <v>0</v>
      </c>
      <c r="Z79" s="13">
        <v>0</v>
      </c>
      <c r="AA79" s="13">
        <v>0.2</v>
      </c>
      <c r="AB79" s="13">
        <v>0.05</v>
      </c>
      <c r="AC79" s="13">
        <v>0</v>
      </c>
      <c r="AD79" s="13">
        <v>0</v>
      </c>
      <c r="AE79" s="13">
        <v>120.1</v>
      </c>
      <c r="AG79" s="31"/>
      <c r="AI79" s="13" t="s">
        <v>22</v>
      </c>
      <c r="AJ79" s="13">
        <f t="shared" si="94"/>
        <v>1125.7900000000002</v>
      </c>
      <c r="AK79" s="21">
        <f t="shared" si="95"/>
        <v>0</v>
      </c>
      <c r="AL79" s="21">
        <f t="shared" si="96"/>
        <v>0</v>
      </c>
      <c r="AM79" s="21">
        <f t="shared" si="97"/>
        <v>0</v>
      </c>
      <c r="AN79" s="21">
        <f t="shared" si="105"/>
        <v>1125.7900000000002</v>
      </c>
      <c r="AO79" s="21">
        <f t="shared" si="98"/>
        <v>0</v>
      </c>
      <c r="AP79" s="21">
        <f t="shared" si="99"/>
        <v>0</v>
      </c>
      <c r="AQ79" s="21">
        <f t="shared" si="106"/>
        <v>355.07</v>
      </c>
      <c r="AR79" s="21">
        <f t="shared" si="100"/>
        <v>0.2</v>
      </c>
      <c r="AS79" s="21">
        <f t="shared" si="101"/>
        <v>0.05</v>
      </c>
      <c r="AT79" s="21">
        <f t="shared" si="102"/>
        <v>0</v>
      </c>
      <c r="AU79" s="21">
        <f t="shared" si="103"/>
        <v>0</v>
      </c>
      <c r="AV79" s="21">
        <f t="shared" si="107"/>
        <v>355.25</v>
      </c>
    </row>
    <row r="80" spans="1:48" s="22" customFormat="1">
      <c r="A80" s="13" t="s">
        <v>23</v>
      </c>
      <c r="B80" s="13">
        <f t="shared" si="93"/>
        <v>877.33</v>
      </c>
      <c r="C80" s="21">
        <v>0</v>
      </c>
      <c r="D80" s="21">
        <v>0</v>
      </c>
      <c r="E80" s="21">
        <v>0</v>
      </c>
      <c r="F80" s="21">
        <v>877.33</v>
      </c>
      <c r="G80" s="21">
        <v>0</v>
      </c>
      <c r="H80" s="21">
        <v>0</v>
      </c>
      <c r="I80" s="21">
        <v>78.06</v>
      </c>
      <c r="J80" s="21">
        <v>0</v>
      </c>
      <c r="K80" s="21">
        <v>0</v>
      </c>
      <c r="L80" s="21">
        <v>0</v>
      </c>
      <c r="M80" s="21">
        <v>0</v>
      </c>
      <c r="N80" s="21">
        <v>228.56</v>
      </c>
      <c r="P80" s="25"/>
      <c r="R80" s="13" t="s">
        <v>23</v>
      </c>
      <c r="S80" s="13">
        <f t="shared" si="104"/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20.3</v>
      </c>
      <c r="AA80" s="21">
        <v>0.2</v>
      </c>
      <c r="AB80" s="21">
        <v>0</v>
      </c>
      <c r="AC80" s="21">
        <v>0</v>
      </c>
      <c r="AD80" s="21">
        <v>0.4</v>
      </c>
      <c r="AE80" s="21">
        <v>191.7</v>
      </c>
      <c r="AG80" s="31"/>
      <c r="AI80" s="13" t="s">
        <v>23</v>
      </c>
      <c r="AJ80" s="13">
        <f t="shared" si="94"/>
        <v>877.33</v>
      </c>
      <c r="AK80" s="21">
        <f>C80+T80</f>
        <v>0</v>
      </c>
      <c r="AL80" s="21">
        <f t="shared" si="96"/>
        <v>0</v>
      </c>
      <c r="AM80" s="21">
        <f t="shared" si="97"/>
        <v>0</v>
      </c>
      <c r="AN80" s="21">
        <f t="shared" si="105"/>
        <v>877.33</v>
      </c>
      <c r="AO80" s="21">
        <f t="shared" si="98"/>
        <v>0</v>
      </c>
      <c r="AP80" s="21">
        <f t="shared" si="99"/>
        <v>0</v>
      </c>
      <c r="AQ80" s="21">
        <f t="shared" si="106"/>
        <v>98.36</v>
      </c>
      <c r="AR80" s="21">
        <f t="shared" si="100"/>
        <v>0.2</v>
      </c>
      <c r="AS80" s="21">
        <f t="shared" si="101"/>
        <v>0</v>
      </c>
      <c r="AT80" s="21">
        <f t="shared" si="102"/>
        <v>0</v>
      </c>
      <c r="AU80" s="21">
        <f t="shared" si="103"/>
        <v>0.4</v>
      </c>
      <c r="AV80" s="21">
        <f t="shared" si="107"/>
        <v>420.26</v>
      </c>
    </row>
    <row r="81" spans="1:48" s="22" customFormat="1">
      <c r="A81" s="13" t="s">
        <v>24</v>
      </c>
      <c r="B81" s="13">
        <f t="shared" si="93"/>
        <v>0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P81" s="25"/>
      <c r="R81" s="13" t="s">
        <v>24</v>
      </c>
      <c r="S81" s="13">
        <f t="shared" si="104"/>
        <v>8.9</v>
      </c>
      <c r="T81" s="21">
        <v>0</v>
      </c>
      <c r="U81" s="21">
        <v>0</v>
      </c>
      <c r="V81" s="21">
        <v>0</v>
      </c>
      <c r="W81" s="21">
        <v>0</v>
      </c>
      <c r="X81" s="21">
        <v>8.9</v>
      </c>
      <c r="Y81" s="21">
        <v>0</v>
      </c>
      <c r="Z81" s="21">
        <v>43.9</v>
      </c>
      <c r="AA81" s="21">
        <v>2</v>
      </c>
      <c r="AB81" s="21">
        <v>0</v>
      </c>
      <c r="AC81" s="21">
        <v>0</v>
      </c>
      <c r="AD81" s="21">
        <v>0</v>
      </c>
      <c r="AE81" s="21">
        <v>278.2</v>
      </c>
      <c r="AG81" s="31"/>
      <c r="AI81" s="13" t="s">
        <v>24</v>
      </c>
      <c r="AJ81" s="13">
        <f t="shared" ref="AJ81:AJ86" si="108">SUM(AK81:AO81)</f>
        <v>8.9</v>
      </c>
      <c r="AK81" s="21">
        <f t="shared" si="95"/>
        <v>0</v>
      </c>
      <c r="AL81" s="21">
        <f t="shared" si="96"/>
        <v>0</v>
      </c>
      <c r="AM81" s="21">
        <f t="shared" si="97"/>
        <v>0</v>
      </c>
      <c r="AN81" s="21">
        <f t="shared" si="105"/>
        <v>0</v>
      </c>
      <c r="AO81" s="21">
        <f t="shared" si="98"/>
        <v>8.9</v>
      </c>
      <c r="AP81" s="21">
        <f t="shared" si="99"/>
        <v>0</v>
      </c>
      <c r="AQ81" s="21">
        <f t="shared" si="106"/>
        <v>43.9</v>
      </c>
      <c r="AR81" s="21">
        <f t="shared" si="100"/>
        <v>2</v>
      </c>
      <c r="AS81" s="21">
        <f t="shared" si="101"/>
        <v>0</v>
      </c>
      <c r="AT81" s="21">
        <f t="shared" si="102"/>
        <v>0</v>
      </c>
      <c r="AU81" s="21">
        <f t="shared" si="103"/>
        <v>0</v>
      </c>
      <c r="AV81" s="21">
        <f t="shared" si="107"/>
        <v>278.2</v>
      </c>
    </row>
    <row r="82" spans="1:48" s="22" customFormat="1">
      <c r="A82" s="13" t="s">
        <v>25</v>
      </c>
      <c r="B82" s="13">
        <f t="shared" si="93"/>
        <v>0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P82" s="25"/>
      <c r="R82" s="13" t="s">
        <v>25</v>
      </c>
      <c r="S82" s="13">
        <f>SUM(T82:X82)</f>
        <v>1296.2</v>
      </c>
      <c r="T82" s="21">
        <v>0</v>
      </c>
      <c r="U82" s="21">
        <v>0</v>
      </c>
      <c r="V82" s="21">
        <v>0</v>
      </c>
      <c r="W82" s="21">
        <v>1296.2</v>
      </c>
      <c r="X82" s="21">
        <v>0</v>
      </c>
      <c r="Y82" s="21">
        <v>0</v>
      </c>
      <c r="Z82" s="21">
        <v>161.5</v>
      </c>
      <c r="AA82" s="21">
        <v>0</v>
      </c>
      <c r="AB82" s="21">
        <v>0</v>
      </c>
      <c r="AC82" s="21">
        <v>0</v>
      </c>
      <c r="AD82" s="21">
        <v>0</v>
      </c>
      <c r="AE82" s="21">
        <v>459.1</v>
      </c>
      <c r="AG82" s="31"/>
      <c r="AI82" s="13" t="s">
        <v>25</v>
      </c>
      <c r="AJ82" s="13">
        <f t="shared" si="108"/>
        <v>1296.2</v>
      </c>
      <c r="AK82" s="21">
        <f t="shared" si="95"/>
        <v>0</v>
      </c>
      <c r="AL82" s="21">
        <f t="shared" si="96"/>
        <v>0</v>
      </c>
      <c r="AM82" s="21">
        <f t="shared" si="97"/>
        <v>0</v>
      </c>
      <c r="AN82" s="21">
        <f t="shared" si="105"/>
        <v>1296.2</v>
      </c>
      <c r="AO82" s="21">
        <f t="shared" si="98"/>
        <v>0</v>
      </c>
      <c r="AP82" s="21">
        <f t="shared" si="99"/>
        <v>0</v>
      </c>
      <c r="AQ82" s="21">
        <f t="shared" si="106"/>
        <v>161.5</v>
      </c>
      <c r="AR82" s="21">
        <f t="shared" si="100"/>
        <v>0</v>
      </c>
      <c r="AS82" s="21">
        <f t="shared" si="101"/>
        <v>0</v>
      </c>
      <c r="AT82" s="21">
        <f t="shared" si="102"/>
        <v>0</v>
      </c>
      <c r="AU82" s="21">
        <f t="shared" si="103"/>
        <v>0</v>
      </c>
      <c r="AV82" s="21">
        <f t="shared" si="107"/>
        <v>459.1</v>
      </c>
    </row>
    <row r="83" spans="1:48" s="22" customFormat="1">
      <c r="A83" s="13" t="s">
        <v>26</v>
      </c>
      <c r="B83" s="21">
        <f>SUM(C83:G83)</f>
        <v>0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P83" s="25"/>
      <c r="R83" s="13" t="s">
        <v>26</v>
      </c>
      <c r="S83" s="21">
        <f t="shared" si="104"/>
        <v>1040.49</v>
      </c>
      <c r="T83" s="21">
        <v>0</v>
      </c>
      <c r="U83" s="21">
        <v>0</v>
      </c>
      <c r="V83" s="21">
        <v>0</v>
      </c>
      <c r="W83" s="21">
        <v>490.91</v>
      </c>
      <c r="X83" s="21">
        <v>549.58000000000004</v>
      </c>
      <c r="Y83" s="21">
        <v>0</v>
      </c>
      <c r="Z83" s="21">
        <v>13.6</v>
      </c>
      <c r="AA83" s="21">
        <v>0</v>
      </c>
      <c r="AB83" s="21">
        <v>0</v>
      </c>
      <c r="AC83" s="21">
        <v>0</v>
      </c>
      <c r="AD83" s="21">
        <v>0</v>
      </c>
      <c r="AE83" s="21">
        <v>620.79999999999995</v>
      </c>
      <c r="AG83" s="31"/>
      <c r="AI83" s="13" t="s">
        <v>26</v>
      </c>
      <c r="AJ83" s="13">
        <f t="shared" si="108"/>
        <v>1040.49</v>
      </c>
      <c r="AK83" s="21">
        <f t="shared" si="95"/>
        <v>0</v>
      </c>
      <c r="AL83" s="21">
        <f t="shared" si="96"/>
        <v>0</v>
      </c>
      <c r="AM83" s="21">
        <f t="shared" si="97"/>
        <v>0</v>
      </c>
      <c r="AN83" s="21">
        <f t="shared" si="105"/>
        <v>490.91</v>
      </c>
      <c r="AO83" s="21">
        <f t="shared" si="98"/>
        <v>549.58000000000004</v>
      </c>
      <c r="AP83" s="21">
        <f t="shared" si="99"/>
        <v>0</v>
      </c>
      <c r="AQ83" s="21">
        <f t="shared" si="106"/>
        <v>13.6</v>
      </c>
      <c r="AR83" s="21">
        <f t="shared" si="100"/>
        <v>0</v>
      </c>
      <c r="AS83" s="21">
        <f t="shared" si="101"/>
        <v>0</v>
      </c>
      <c r="AT83" s="21">
        <f t="shared" si="102"/>
        <v>0</v>
      </c>
      <c r="AU83" s="21">
        <f t="shared" si="103"/>
        <v>0</v>
      </c>
      <c r="AV83" s="21">
        <f t="shared" si="107"/>
        <v>620.79999999999995</v>
      </c>
    </row>
    <row r="84" spans="1:48" s="22" customFormat="1">
      <c r="A84" s="13" t="s">
        <v>27</v>
      </c>
      <c r="B84" s="21">
        <f>SUM(C84:G84)</f>
        <v>0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P84" s="25"/>
      <c r="R84" s="13" t="s">
        <v>27</v>
      </c>
      <c r="S84" s="21">
        <f>SUM(T84:X84)</f>
        <v>311</v>
      </c>
      <c r="T84" s="21">
        <v>0</v>
      </c>
      <c r="U84" s="21">
        <v>0</v>
      </c>
      <c r="V84" s="21">
        <v>0</v>
      </c>
      <c r="W84" s="21">
        <v>311</v>
      </c>
      <c r="X84" s="21">
        <v>0</v>
      </c>
      <c r="Y84" s="21">
        <v>0</v>
      </c>
      <c r="Z84" s="21">
        <v>11.5</v>
      </c>
      <c r="AA84" s="21">
        <v>0</v>
      </c>
      <c r="AB84" s="21">
        <v>0</v>
      </c>
      <c r="AC84" s="21">
        <v>0</v>
      </c>
      <c r="AD84" s="21">
        <v>0</v>
      </c>
      <c r="AE84" s="21">
        <v>485.6</v>
      </c>
      <c r="AG84" s="31"/>
      <c r="AI84" s="13" t="s">
        <v>27</v>
      </c>
      <c r="AJ84" s="21">
        <f t="shared" si="108"/>
        <v>311</v>
      </c>
      <c r="AK84" s="21">
        <f t="shared" si="95"/>
        <v>0</v>
      </c>
      <c r="AL84" s="21">
        <f t="shared" si="96"/>
        <v>0</v>
      </c>
      <c r="AM84" s="21">
        <f t="shared" si="97"/>
        <v>0</v>
      </c>
      <c r="AN84" s="21">
        <f>F84+W84</f>
        <v>311</v>
      </c>
      <c r="AO84" s="21">
        <f t="shared" si="98"/>
        <v>0</v>
      </c>
      <c r="AP84" s="21">
        <f t="shared" si="99"/>
        <v>0</v>
      </c>
      <c r="AQ84" s="21">
        <f t="shared" si="106"/>
        <v>11.5</v>
      </c>
      <c r="AR84" s="21">
        <f t="shared" si="100"/>
        <v>0</v>
      </c>
      <c r="AS84" s="21">
        <f t="shared" si="101"/>
        <v>0</v>
      </c>
      <c r="AT84" s="21">
        <f t="shared" si="102"/>
        <v>0</v>
      </c>
      <c r="AU84" s="21">
        <f t="shared" si="103"/>
        <v>0</v>
      </c>
      <c r="AV84" s="21">
        <f t="shared" si="107"/>
        <v>485.6</v>
      </c>
    </row>
    <row r="85" spans="1:48" s="22" customFormat="1">
      <c r="A85" s="13" t="s">
        <v>28</v>
      </c>
      <c r="B85" s="21">
        <f>SUM(C85:G85)</f>
        <v>0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P85" s="25"/>
      <c r="R85" s="13" t="s">
        <v>28</v>
      </c>
      <c r="S85" s="21">
        <f>SUM(T85:X85)</f>
        <v>203.9</v>
      </c>
      <c r="T85" s="21">
        <v>0</v>
      </c>
      <c r="U85" s="21">
        <v>0</v>
      </c>
      <c r="V85" s="21">
        <v>0</v>
      </c>
      <c r="W85" s="40">
        <v>203.9</v>
      </c>
      <c r="X85" s="21">
        <v>0</v>
      </c>
      <c r="Y85" s="21">
        <v>0</v>
      </c>
      <c r="Z85" s="21">
        <v>20.6</v>
      </c>
      <c r="AA85" s="21">
        <v>0</v>
      </c>
      <c r="AB85" s="21">
        <v>0</v>
      </c>
      <c r="AC85" s="21">
        <v>0</v>
      </c>
      <c r="AD85" s="21">
        <v>0</v>
      </c>
      <c r="AE85" s="21">
        <v>609.6</v>
      </c>
      <c r="AG85" s="31"/>
      <c r="AI85" s="13" t="s">
        <v>28</v>
      </c>
      <c r="AJ85" s="21">
        <f t="shared" si="108"/>
        <v>203.9</v>
      </c>
      <c r="AK85" s="21">
        <f t="shared" si="95"/>
        <v>0</v>
      </c>
      <c r="AL85" s="21">
        <f t="shared" si="96"/>
        <v>0</v>
      </c>
      <c r="AM85" s="21">
        <f t="shared" si="97"/>
        <v>0</v>
      </c>
      <c r="AN85" s="21">
        <f t="shared" si="105"/>
        <v>203.9</v>
      </c>
      <c r="AO85" s="21">
        <f t="shared" si="98"/>
        <v>0</v>
      </c>
      <c r="AP85" s="21">
        <f t="shared" si="99"/>
        <v>0</v>
      </c>
      <c r="AQ85" s="21">
        <f t="shared" si="106"/>
        <v>20.6</v>
      </c>
      <c r="AR85" s="21">
        <f t="shared" si="100"/>
        <v>0</v>
      </c>
      <c r="AS85" s="21">
        <f t="shared" si="101"/>
        <v>0</v>
      </c>
      <c r="AT85" s="21">
        <f t="shared" si="102"/>
        <v>0</v>
      </c>
      <c r="AU85" s="21">
        <f t="shared" si="103"/>
        <v>0</v>
      </c>
      <c r="AV85" s="21">
        <f t="shared" si="107"/>
        <v>609.6</v>
      </c>
    </row>
    <row r="86" spans="1:48" s="22" customFormat="1" hidden="1">
      <c r="A86" s="13" t="s">
        <v>29</v>
      </c>
      <c r="B86" s="21">
        <f>SUM(C86:G86)</f>
        <v>0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P86" s="25"/>
      <c r="R86" s="13" t="s">
        <v>29</v>
      </c>
      <c r="S86" s="21">
        <f>SUM(T86:X86)</f>
        <v>0</v>
      </c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G86" s="31"/>
      <c r="AI86" s="13" t="s">
        <v>29</v>
      </c>
      <c r="AJ86" s="21">
        <f t="shared" si="108"/>
        <v>0</v>
      </c>
      <c r="AK86" s="21">
        <f t="shared" si="95"/>
        <v>0</v>
      </c>
      <c r="AL86" s="21">
        <f t="shared" si="96"/>
        <v>0</v>
      </c>
      <c r="AM86" s="21">
        <f t="shared" si="97"/>
        <v>0</v>
      </c>
      <c r="AN86" s="21">
        <f t="shared" si="105"/>
        <v>0</v>
      </c>
      <c r="AO86" s="21">
        <f t="shared" si="98"/>
        <v>0</v>
      </c>
      <c r="AP86" s="21">
        <f t="shared" si="99"/>
        <v>0</v>
      </c>
      <c r="AQ86" s="21">
        <f t="shared" si="106"/>
        <v>0</v>
      </c>
      <c r="AR86" s="21">
        <f t="shared" si="100"/>
        <v>0</v>
      </c>
      <c r="AS86" s="21">
        <f t="shared" si="101"/>
        <v>0</v>
      </c>
      <c r="AT86" s="21">
        <f t="shared" si="102"/>
        <v>0</v>
      </c>
      <c r="AU86" s="21">
        <f t="shared" si="103"/>
        <v>0</v>
      </c>
      <c r="AV86" s="21">
        <f t="shared" si="107"/>
        <v>0</v>
      </c>
    </row>
    <row r="87" spans="1:48" s="22" customFormat="1" ht="25.5">
      <c r="A87" s="18" t="s">
        <v>37</v>
      </c>
      <c r="B87" s="18">
        <f>SUM(B75:B86)</f>
        <v>4432.21</v>
      </c>
      <c r="C87" s="18">
        <f>SUM(C75:C86)</f>
        <v>0</v>
      </c>
      <c r="D87" s="18">
        <f>SUM(D75:D86)</f>
        <v>0</v>
      </c>
      <c r="E87" s="18">
        <f>SUM(E75:E86)</f>
        <v>0</v>
      </c>
      <c r="F87" s="18">
        <f>SUM(F75:F86)</f>
        <v>4432.21</v>
      </c>
      <c r="G87" s="18">
        <f t="shared" ref="G87:I87" si="109">SUM(G75:G86)</f>
        <v>0</v>
      </c>
      <c r="H87" s="18">
        <f t="shared" si="109"/>
        <v>0</v>
      </c>
      <c r="I87" s="18">
        <f t="shared" si="109"/>
        <v>1112.5899999999999</v>
      </c>
      <c r="J87" s="18">
        <f>SUM(J75:J86)</f>
        <v>0</v>
      </c>
      <c r="K87" s="18">
        <f>SUM(K75:K86)</f>
        <v>1.4999999999999999E-2</v>
      </c>
      <c r="L87" s="18">
        <f>SUM(L75:L86)</f>
        <v>0</v>
      </c>
      <c r="M87" s="18">
        <f>SUM(M75:M86)</f>
        <v>0</v>
      </c>
      <c r="N87" s="18">
        <f>SUM(N75:N86)</f>
        <v>2672.54</v>
      </c>
      <c r="P87" s="25"/>
      <c r="R87" s="18" t="s">
        <v>37</v>
      </c>
      <c r="S87" s="18">
        <f>SUM(S75:S86)</f>
        <v>2896.52</v>
      </c>
      <c r="T87" s="18">
        <f t="shared" ref="T87:X87" si="110">SUM(T75:T86)</f>
        <v>0</v>
      </c>
      <c r="U87" s="18">
        <f t="shared" si="110"/>
        <v>0</v>
      </c>
      <c r="V87" s="18">
        <f t="shared" si="110"/>
        <v>0</v>
      </c>
      <c r="W87" s="18">
        <f t="shared" si="110"/>
        <v>2338.0400000000004</v>
      </c>
      <c r="X87" s="18">
        <f t="shared" si="110"/>
        <v>558.48</v>
      </c>
      <c r="Y87" s="18">
        <f t="shared" ref="Y87:AC87" si="111">SUM(Y75:Y86)</f>
        <v>0</v>
      </c>
      <c r="Z87" s="18">
        <f t="shared" si="111"/>
        <v>1413.16</v>
      </c>
      <c r="AA87" s="18">
        <f t="shared" si="111"/>
        <v>4.0489999999999995</v>
      </c>
      <c r="AB87" s="18">
        <f t="shared" si="111"/>
        <v>0.05</v>
      </c>
      <c r="AC87" s="18">
        <f t="shared" si="111"/>
        <v>0</v>
      </c>
      <c r="AD87" s="18">
        <f>SUM(AD75:AD86)</f>
        <v>0.4</v>
      </c>
      <c r="AE87" s="18">
        <f>SUM(AE75:AE86)</f>
        <v>3052.73</v>
      </c>
      <c r="AG87" s="31"/>
      <c r="AI87" s="18" t="s">
        <v>37</v>
      </c>
      <c r="AJ87" s="18">
        <f t="shared" ref="AJ87:AO87" si="112">SUM(AJ75:AJ86)</f>
        <v>7328.7299999999987</v>
      </c>
      <c r="AK87" s="18">
        <f t="shared" si="112"/>
        <v>0</v>
      </c>
      <c r="AL87" s="18">
        <f t="shared" si="112"/>
        <v>0</v>
      </c>
      <c r="AM87" s="18">
        <f t="shared" si="112"/>
        <v>0</v>
      </c>
      <c r="AN87" s="18">
        <f t="shared" si="112"/>
        <v>6770.2499999999991</v>
      </c>
      <c r="AO87" s="18">
        <f t="shared" si="112"/>
        <v>558.48</v>
      </c>
      <c r="AP87" s="18">
        <f t="shared" ref="AP87:AU87" si="113">SUM(AP75:AP86)</f>
        <v>0</v>
      </c>
      <c r="AQ87" s="18">
        <f>SUM(AQ75:AQ86)</f>
        <v>2525.7500000000005</v>
      </c>
      <c r="AR87" s="18">
        <f>SUM(AR75:AR86)</f>
        <v>4.0489999999999995</v>
      </c>
      <c r="AS87" s="18">
        <f t="shared" si="113"/>
        <v>6.5000000000000002E-2</v>
      </c>
      <c r="AT87" s="18">
        <f t="shared" si="113"/>
        <v>0</v>
      </c>
      <c r="AU87" s="18">
        <f t="shared" si="113"/>
        <v>0.4</v>
      </c>
      <c r="AV87" s="18">
        <f>SUM(AV75:AV86)</f>
        <v>5725.27</v>
      </c>
    </row>
    <row r="88" spans="1:48" ht="15" customHeight="1">
      <c r="A88" s="19" t="s">
        <v>38</v>
      </c>
      <c r="B88" s="19">
        <f>SUM(C88:G88)</f>
        <v>991019.95400000003</v>
      </c>
      <c r="C88" s="19">
        <f t="shared" ref="C88:J88" si="114">SUM(C17,C31,C45, C59, C73,C87)</f>
        <v>0</v>
      </c>
      <c r="D88" s="19">
        <f t="shared" si="114"/>
        <v>0</v>
      </c>
      <c r="E88" s="19">
        <f t="shared" si="114"/>
        <v>543635.24900000007</v>
      </c>
      <c r="F88" s="19">
        <f t="shared" si="114"/>
        <v>446950.45499999996</v>
      </c>
      <c r="G88" s="19">
        <f t="shared" si="114"/>
        <v>434.25</v>
      </c>
      <c r="H88" s="19">
        <f t="shared" si="114"/>
        <v>1825.3400000000001</v>
      </c>
      <c r="I88" s="19">
        <f t="shared" si="114"/>
        <v>6796.0973400000003</v>
      </c>
      <c r="J88" s="19">
        <f t="shared" si="114"/>
        <v>4.609</v>
      </c>
      <c r="K88" s="19">
        <f t="shared" ref="K88:M88" si="115">SUM(K17,K31,K45, K59, K73,K87)</f>
        <v>10.492220000000001</v>
      </c>
      <c r="L88" s="19">
        <f t="shared" si="115"/>
        <v>0</v>
      </c>
      <c r="M88" s="19">
        <f t="shared" si="115"/>
        <v>12.479999999999999</v>
      </c>
      <c r="N88" s="19">
        <f>SUM(N17,N31,N45, N59, N73,N87)</f>
        <v>7410.1449999999995</v>
      </c>
      <c r="R88" s="19" t="s">
        <v>38</v>
      </c>
      <c r="S88" s="19">
        <f>SUM(T88:X88)</f>
        <v>3005.3500000000004</v>
      </c>
      <c r="T88" s="19">
        <f>SUM(T17,T31,T45, T59, T73,T87)</f>
        <v>0</v>
      </c>
      <c r="U88" s="19">
        <f t="shared" ref="U88:AE88" si="116">SUM(U17,U31,U45, U59, U73,U87)</f>
        <v>0</v>
      </c>
      <c r="V88" s="19">
        <f t="shared" si="116"/>
        <v>0</v>
      </c>
      <c r="W88" s="19">
        <f t="shared" si="116"/>
        <v>2446.8700000000003</v>
      </c>
      <c r="X88" s="19">
        <f t="shared" si="116"/>
        <v>558.48</v>
      </c>
      <c r="Y88" s="19">
        <f t="shared" si="116"/>
        <v>475.8</v>
      </c>
      <c r="Z88" s="19">
        <f t="shared" si="116"/>
        <v>3025.3500000000004</v>
      </c>
      <c r="AA88" s="19">
        <f>SUM(AA17,AA31,AA45, AA59, AA73,AA87)</f>
        <v>5.2609999999999992</v>
      </c>
      <c r="AB88" s="19">
        <f t="shared" si="116"/>
        <v>0.05</v>
      </c>
      <c r="AC88" s="19">
        <f t="shared" si="116"/>
        <v>0</v>
      </c>
      <c r="AD88" s="19">
        <f t="shared" si="116"/>
        <v>0.4</v>
      </c>
      <c r="AE88" s="19">
        <f t="shared" si="116"/>
        <v>3293.48</v>
      </c>
      <c r="AI88" s="19" t="s">
        <v>38</v>
      </c>
      <c r="AJ88" s="19">
        <f>SUM(AK88:AO88)</f>
        <v>994025.304</v>
      </c>
      <c r="AK88" s="19">
        <f t="shared" ref="AK88:AR88" si="117">SUM(AK17,AK31,AK45, AK59, AK73,AK87)</f>
        <v>0</v>
      </c>
      <c r="AL88" s="19">
        <f t="shared" si="117"/>
        <v>0</v>
      </c>
      <c r="AM88" s="19">
        <f t="shared" si="117"/>
        <v>543635.24900000007</v>
      </c>
      <c r="AN88" s="19">
        <f t="shared" si="117"/>
        <v>449397.32499999995</v>
      </c>
      <c r="AO88" s="19">
        <f t="shared" si="117"/>
        <v>992.73</v>
      </c>
      <c r="AP88" s="19">
        <f t="shared" si="117"/>
        <v>2301.1400000000003</v>
      </c>
      <c r="AQ88" s="19">
        <f t="shared" si="117"/>
        <v>9821.4473400000006</v>
      </c>
      <c r="AR88" s="19">
        <f t="shared" si="117"/>
        <v>9.8699999999999992</v>
      </c>
      <c r="AS88" s="19">
        <f t="shared" ref="AS88:AU88" si="118">SUM(AS17,AS31,AS45, AS59, AS73,AS87)</f>
        <v>10.54222</v>
      </c>
      <c r="AT88" s="19">
        <f t="shared" si="118"/>
        <v>0</v>
      </c>
      <c r="AU88" s="19">
        <f t="shared" si="118"/>
        <v>12.879999999999999</v>
      </c>
      <c r="AV88" s="19">
        <f>SUM(AV17,AV31,AV45, AV59, AV73,AV87)</f>
        <v>10703.625</v>
      </c>
    </row>
    <row r="89" spans="1:48" ht="1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</row>
    <row r="90" spans="1:48" ht="51.75" customHeight="1">
      <c r="A90" s="43" t="s">
        <v>39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R90" s="43" t="s">
        <v>43</v>
      </c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I90" s="43" t="str">
        <f>R90</f>
        <v>Note:
-  149.3 tonnes, 0.0 tonne and 54.5 tonnes of inert C&amp;D materials were disposed of as public fill to Tseung Kwan O Area 137 Public Fill, Tuen Mun Area 38 Public Fill and Chai Wan Public Fill Barging Point respectively in the reporting month.</v>
      </c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</row>
    <row r="92" spans="1:48">
      <c r="AI92" s="20" t="s">
        <v>40</v>
      </c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V92" s="20"/>
    </row>
    <row r="93" spans="1:48">
      <c r="AI93" s="20" t="s">
        <v>41</v>
      </c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V93" s="20"/>
    </row>
    <row r="94" spans="1:48">
      <c r="AI94" s="20" t="s">
        <v>42</v>
      </c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</row>
  </sheetData>
  <mergeCells count="30">
    <mergeCell ref="R74:AE74"/>
    <mergeCell ref="AI74:AV74"/>
    <mergeCell ref="AI60:AV60"/>
    <mergeCell ref="AI90:AV90"/>
    <mergeCell ref="R46:AE46"/>
    <mergeCell ref="R60:AE60"/>
    <mergeCell ref="R90:AE90"/>
    <mergeCell ref="AI46:AV46"/>
    <mergeCell ref="AI32:AV32"/>
    <mergeCell ref="R3:R5"/>
    <mergeCell ref="S3:Y3"/>
    <mergeCell ref="Z3:AE3"/>
    <mergeCell ref="R6:AE6"/>
    <mergeCell ref="R18:AE18"/>
    <mergeCell ref="R32:AE32"/>
    <mergeCell ref="AI3:AI5"/>
    <mergeCell ref="AJ3:AP3"/>
    <mergeCell ref="AQ3:AV3"/>
    <mergeCell ref="AI6:AV6"/>
    <mergeCell ref="AI18:AV18"/>
    <mergeCell ref="A3:A5"/>
    <mergeCell ref="B3:H3"/>
    <mergeCell ref="I3:N3"/>
    <mergeCell ref="A6:N6"/>
    <mergeCell ref="A90:N90"/>
    <mergeCell ref="A18:N18"/>
    <mergeCell ref="A32:N32"/>
    <mergeCell ref="A46:N46"/>
    <mergeCell ref="A60:N60"/>
    <mergeCell ref="A74:N74"/>
  </mergeCells>
  <phoneticPr fontId="2" type="noConversion"/>
  <pageMargins left="0.70866141732283505" right="0.70866141732283505" top="0.74803149606299202" bottom="0.74803149606299202" header="0.31496062992126" footer="0.31496062992126"/>
  <pageSetup paperSize="9" scale="38" fitToHeight="0" orientation="landscape" horizontalDpi="300" verticalDpi="300" r:id="rId1"/>
  <rowBreaks count="2" manualBreakCount="2">
    <brk id="31" max="16383" man="1"/>
    <brk id="5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980b2c76-4eb4-4926-991a-bb246786b55e">
      <Terms xmlns="http://schemas.microsoft.com/office/infopath/2007/PartnerControls"/>
    </TaxKeywordTaxHTField>
    <LikesCount xmlns="http://schemas.microsoft.com/sharepoint/v3" xsi:nil="true"/>
    <MMSourceID xmlns="980b2c76-4eb4-4926-991a-bb246786b55e" xsi:nil="true"/>
    <Ratings xmlns="http://schemas.microsoft.com/sharepoint/v3" xsi:nil="true"/>
    <LikedBy xmlns="http://schemas.microsoft.com/sharepoint/v3">
      <UserInfo>
        <DisplayName/>
        <AccountId xsi:nil="true"/>
        <AccountType/>
      </UserInfo>
    </LikedBy>
    <TaxCatchAll xmlns="980b2c76-4eb4-4926-991a-bb246786b55e" xsi:nil="true"/>
    <RatedBy xmlns="http://schemas.microsoft.com/sharepoint/v3">
      <UserInfo>
        <DisplayName/>
        <AccountId xsi:nil="true"/>
        <AccountType/>
      </UserInfo>
    </RatedBy>
    <_dlc_DocId xmlns="980b2c76-4eb4-4926-991a-bb246786b55e">416582-1274614825-2252</_dlc_DocId>
    <_dlc_DocIdUrl xmlns="980b2c76-4eb4-4926-991a-bb246786b55e">
      <Url>https://mottmac.sharepoint.com/teams/pj-e1738/_layouts/15/DocIdRedir.aspx?ID=416582-1274614825-2252</Url>
      <Description>416582-1274614825-2252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ct Excel Workbook" ma:contentTypeID="0x0101007BD61AFCC8A643B8924AB3F7EE1826010208007A47FF41F496DD4383260446E01E30B8" ma:contentTypeVersion="18" ma:contentTypeDescription="Base content type for project documents" ma:contentTypeScope="" ma:versionID="9dcd9795c663131e7e1ed600992f2401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targetNamespace="http://schemas.microsoft.com/office/2006/metadata/properties" ma:root="true" ma:fieldsID="b6570f41a3835859098fcde739c806b9" ns1:_="" ns2:_="">
    <xsd:import namespace="http://schemas.microsoft.com/sharepoint/v3"/>
    <xsd:import namespace="980b2c76-4eb4-4926-991a-bb246786b55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MMSource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d9c174da-306f-471e-8661-961b024b286b}" ma:internalName="TaxCatchAll" ma:showField="CatchAllData" ma:web="ec6ec6d7-8880-4bbf-9e50-12acccb62b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d9c174da-306f-471e-8661-961b024b286b}" ma:internalName="TaxCatchAllLabel" ma:readOnly="true" ma:showField="CatchAllDataLabel" ma:web="ec6ec6d7-8880-4bbf-9e50-12acccb62b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MMSourceID" ma:index="21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3bee4c5c-8f43-4f7f-9637-07f983ecca3d" ContentTypeId="0x0101007BD61AFCC8A643B8924AB3F7EE1826010208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BCED5A3-B890-4C38-B8A1-2BC97CA3E9FF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80b2c76-4eb4-4926-991a-bb246786b55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C35D0B1-4841-4F50-8DF1-7845C771F1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0b2c76-4eb4-4926-991a-bb246786b5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D50DCB-67CB-43E3-AB2C-9346657A78F9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F7B67C1B-C729-4F4F-99CA-C74203E1EDF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D6FBF46-434B-431D-AE5E-B268E43A9301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5853DFFE-1FAA-45E5-B16B-CC0F2A8D72F8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All (with hide)</vt:lpstr>
      <vt:lpstr>'All (with hide)'!Print_Titles</vt:lpstr>
    </vt:vector>
  </TitlesOfParts>
  <Manager>Thomas.Chan@mottmac.com</Manager>
  <Company>Mott MacDonald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Waste Flow Table</dc:title>
  <dc:subject/>
  <dc:creator/>
  <cp:keywords/>
  <dc:description/>
  <cp:lastModifiedBy>Hin Chan</cp:lastModifiedBy>
  <cp:revision/>
  <cp:lastPrinted>2021-11-04T03:39:43Z</cp:lastPrinted>
  <dcterms:created xsi:type="dcterms:W3CDTF">2015-01-13T02:29:47Z</dcterms:created>
  <dcterms:modified xsi:type="dcterms:W3CDTF">2021-12-13T05:42:49Z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LastDateSharedToProjectMemory">
    <vt:lpwstr/>
  </property>
  <property fmtid="{D5CDD505-2E9C-101B-9397-08002B2CF9AE}" pid="4" name="LastVersionSharedToProjectMemory">
    <vt:lpwstr/>
  </property>
  <property fmtid="{D5CDD505-2E9C-101B-9397-08002B2CF9AE}" pid="5" name="_dlc_DocId">
    <vt:lpwstr>406280-241256017-146840</vt:lpwstr>
  </property>
  <property fmtid="{D5CDD505-2E9C-101B-9397-08002B2CF9AE}" pid="6" name="_dlc_DocIdItemGuid">
    <vt:lpwstr>79a149b9-f23a-493f-846c-8320a903d457</vt:lpwstr>
  </property>
  <property fmtid="{D5CDD505-2E9C-101B-9397-08002B2CF9AE}" pid="7" name="_dlc_DocIdUrl">
    <vt:lpwstr>https://mottmac.sharepoint.com/teams/pj-d0015/_layouts/15/DocIdRedir.aspx?ID=406280-241256017-146840, 406280-241256017-146840</vt:lpwstr>
  </property>
  <property fmtid="{D5CDD505-2E9C-101B-9397-08002B2CF9AE}" pid="8" name="ContentTypeId">
    <vt:lpwstr>0x0101007BD61AFCC8A643B8924AB3F7EE1826010208007A47FF41F496DD4383260446E01E30B8</vt:lpwstr>
  </property>
</Properties>
</file>